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tabRatio="810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." sheetId="9" r:id="rId9"/>
    <sheet name="OCT." sheetId="10" r:id="rId10"/>
    <sheet name="NOV." sheetId="11" r:id="rId11"/>
    <sheet name="DIC." sheetId="12" r:id="rId12"/>
  </sheets>
  <definedNames/>
  <calcPr fullCalcOnLoad="1"/>
</workbook>
</file>

<file path=xl/sharedStrings.xml><?xml version="1.0" encoding="utf-8"?>
<sst xmlns="http://schemas.openxmlformats.org/spreadsheetml/2006/main" count="3323" uniqueCount="311">
  <si>
    <t>GASTOS</t>
  </si>
  <si>
    <t>GASTOS DE FUNCIONAMIENTO</t>
  </si>
  <si>
    <t>SERVICIOS PERSONALES</t>
  </si>
  <si>
    <t>3-1-1-01</t>
  </si>
  <si>
    <t>3-1-1-01-01</t>
  </si>
  <si>
    <t>3-1-1-01-04</t>
  </si>
  <si>
    <t>3-1-1-01-05</t>
  </si>
  <si>
    <t>3-1-1-01-06</t>
  </si>
  <si>
    <t>Auxilio de Transporte</t>
  </si>
  <si>
    <t>3-1-1-01-07</t>
  </si>
  <si>
    <t>3-1-1-01-08</t>
  </si>
  <si>
    <t>3-1-1-01-11</t>
  </si>
  <si>
    <t>Prima Semestral</t>
  </si>
  <si>
    <t>3-1-1-01-13</t>
  </si>
  <si>
    <t>Prima de Navidad</t>
  </si>
  <si>
    <t>3-1-1-01-14</t>
  </si>
  <si>
    <t>Prima de Vacaciones</t>
  </si>
  <si>
    <t>3-1-1-01-15</t>
  </si>
  <si>
    <t>3-1-1-01-16</t>
  </si>
  <si>
    <t>Prima de Antiguedad</t>
  </si>
  <si>
    <t>3-1-1-01-17</t>
  </si>
  <si>
    <t>Prima Secretarial</t>
  </si>
  <si>
    <t>3-1-1-01-26</t>
  </si>
  <si>
    <t>3-1-1-01-28</t>
  </si>
  <si>
    <t>3-1-1-02</t>
  </si>
  <si>
    <t>SERVICIOS PERSONALES INDIRECTOS</t>
  </si>
  <si>
    <t>3-1-1-02-03</t>
  </si>
  <si>
    <t>Honorarios</t>
  </si>
  <si>
    <t>3-1-1-02-03-01</t>
  </si>
  <si>
    <t>Honorarios Entidad</t>
  </si>
  <si>
    <t>3-1-1-02-04</t>
  </si>
  <si>
    <t>3-1-1-03</t>
  </si>
  <si>
    <t>3-1-1-03-01</t>
  </si>
  <si>
    <t>Aportes Patronales Sector Privado</t>
  </si>
  <si>
    <t>3-1-1-03-01-01</t>
  </si>
  <si>
    <t>3-1-1-03-01-02</t>
  </si>
  <si>
    <t>Pensiones Fondos Privados</t>
  </si>
  <si>
    <t>3-1-1-03-01-03</t>
  </si>
  <si>
    <t>Salud EPS Privadas</t>
  </si>
  <si>
    <t>3-1-1-03-01-04</t>
  </si>
  <si>
    <t>3-1-1-03-01-05</t>
  </si>
  <si>
    <t>3-1-1-03-02</t>
  </si>
  <si>
    <t>3-1-1-03-02-01</t>
  </si>
  <si>
    <t>3-1-1-03-02-02</t>
  </si>
  <si>
    <t>3-1-1-03-02-05</t>
  </si>
  <si>
    <t>ESAP</t>
  </si>
  <si>
    <t>3-1-1-03-02-06</t>
  </si>
  <si>
    <t>ICBF</t>
  </si>
  <si>
    <t>3-1-1-03-02-07</t>
  </si>
  <si>
    <t>SENA</t>
  </si>
  <si>
    <t>3-1-1-03-02-08</t>
  </si>
  <si>
    <t>GASTOS GENERALES</t>
  </si>
  <si>
    <t>3-1-2-01</t>
  </si>
  <si>
    <t>3-1-2-01-01</t>
  </si>
  <si>
    <t>3-1-2-01-02</t>
  </si>
  <si>
    <t>Gastos de Computador</t>
  </si>
  <si>
    <t>3-1-2-01-03</t>
  </si>
  <si>
    <t>3-1-2-01-04</t>
  </si>
  <si>
    <t>Materiales y Suministros</t>
  </si>
  <si>
    <t>3-1-2-02</t>
  </si>
  <si>
    <t>3-1-2-02-01</t>
  </si>
  <si>
    <t>Arrendamientos</t>
  </si>
  <si>
    <t>3-1-2-02-03</t>
  </si>
  <si>
    <t>3-1-2-02-04</t>
  </si>
  <si>
    <t>Impresos y  Publicaciones</t>
  </si>
  <si>
    <t>3-1-2-02-05-01</t>
  </si>
  <si>
    <t>Mantenimiento Entidad</t>
  </si>
  <si>
    <t>3-1-2-02-06-01</t>
  </si>
  <si>
    <t>Seguros Entidad</t>
  </si>
  <si>
    <t>3-1-2-02-08-01</t>
  </si>
  <si>
    <t>3-1-2-02-08-02</t>
  </si>
  <si>
    <t>Acueducto y Alcantarillado</t>
  </si>
  <si>
    <t>3-1-2-02-08-03</t>
  </si>
  <si>
    <t>Aseo</t>
  </si>
  <si>
    <t>3-1-2-02-08-04</t>
  </si>
  <si>
    <t>3-1-2-02-10</t>
  </si>
  <si>
    <t>Bienestar e Incentivos</t>
  </si>
  <si>
    <t>3-1-2-02-11</t>
  </si>
  <si>
    <t>3-1-2-02-12</t>
  </si>
  <si>
    <t>Salud Ocupacional</t>
  </si>
  <si>
    <t>3-1-2-03-02</t>
  </si>
  <si>
    <t>Impuestos, Tasas, Contribuciones,</t>
  </si>
  <si>
    <t>DIRECTA</t>
  </si>
  <si>
    <t>3-3-1-14</t>
  </si>
  <si>
    <t>Bogot・Humana</t>
  </si>
  <si>
    <t>3-3-1-14-02</t>
  </si>
  <si>
    <t>3-3-1-14-02-17</t>
  </si>
  <si>
    <t>3-3-1-14-02-17-0131</t>
  </si>
  <si>
    <t>3-3-1-14-02-17-0131-182</t>
  </si>
  <si>
    <t>3-3-1-14-02-17-0820</t>
  </si>
  <si>
    <t>3-3-1-14-02-17-0820-178</t>
  </si>
  <si>
    <t>3-3-1-14-02-17-0820-181</t>
  </si>
  <si>
    <t>3-3-1-14-02-17-0821</t>
  </si>
  <si>
    <t>3-3-1-14-02-17-0821-179</t>
  </si>
  <si>
    <t>3-3-1-14-02-17-0821-180</t>
  </si>
  <si>
    <t>3-3-1-14-02-17-0821-182</t>
  </si>
  <si>
    <t>3-3-1-14-02-17-0821-183</t>
  </si>
  <si>
    <t>3-3-1-14-02-18</t>
  </si>
  <si>
    <t>3-3-1-14-02-18-0811</t>
  </si>
  <si>
    <t>3-3-1-14-02-18-0811-184</t>
  </si>
  <si>
    <t>3-3-1-14-02-18-0811-185</t>
  </si>
  <si>
    <t>3-3-1-14-02-21</t>
  </si>
  <si>
    <t>Basura cero</t>
  </si>
  <si>
    <t>3-3-1-14-02-21-0826</t>
  </si>
  <si>
    <t>3-3-1-14-02-21-0826-205</t>
  </si>
  <si>
    <t>3-3-1-14-02-21-0826-207</t>
  </si>
  <si>
    <t>Escombros cero</t>
  </si>
  <si>
    <t>3-3-1-14-02-21-0826-208</t>
  </si>
  <si>
    <t>3-3-1-14-02-22</t>
  </si>
  <si>
    <t>3-3-1-14-02-22-0574</t>
  </si>
  <si>
    <t>3-3-1-14-02-22-0574-210</t>
  </si>
  <si>
    <t>3-3-1-14-02-22-0819</t>
  </si>
  <si>
    <t>3-3-1-14-02-22-0819-210</t>
  </si>
  <si>
    <t>3-3-1-14-03</t>
  </si>
  <si>
    <t>3-3-1-14-03-24</t>
  </si>
  <si>
    <t>3-3-1-14-03-24-0817</t>
  </si>
  <si>
    <t>3-3-1-14-03-24-0817-215</t>
  </si>
  <si>
    <t>3-3-1-14-03-24-0817-218</t>
  </si>
  <si>
    <t>3-3-1-14-03-26</t>
  </si>
  <si>
    <t>Transparencia, probidad, lucha co</t>
  </si>
  <si>
    <t>3-3-1-14-03-26-0956</t>
  </si>
  <si>
    <t>Cultura de transparencia, probida</t>
  </si>
  <si>
    <t>3-3-1-14-03-26-0956-222</t>
  </si>
  <si>
    <t>Fortalecimiento de la capacidad i</t>
  </si>
  <si>
    <t>3-3-1-14-03-26-0956-223</t>
  </si>
  <si>
    <t>3-3-1-14-03-26-0956-224</t>
  </si>
  <si>
    <t>3-3-1-14-03-31</t>
  </si>
  <si>
    <t>3-3-1-14-03-31-0844</t>
  </si>
  <si>
    <t>3-3-1-14-03-31-0844-235</t>
  </si>
  <si>
    <t>3-3-1-14-03-31-0844-238</t>
  </si>
  <si>
    <t>3-3-1-14-03-32</t>
  </si>
  <si>
    <t>TIC para gobierno digital, ciudad</t>
  </si>
  <si>
    <t>3-3-1-14-03-32-0957</t>
  </si>
  <si>
    <t>3-3-1-14-03-32-0957-241</t>
  </si>
  <si>
    <t>PASIVOS EXIGIBLES</t>
  </si>
  <si>
    <t>3-3-4-00</t>
  </si>
  <si>
    <t>3</t>
  </si>
  <si>
    <t>3-3</t>
  </si>
  <si>
    <t>3-3-1</t>
  </si>
  <si>
    <t>SERVICIOS PERSONALES ASOCIADOS A LA NOMINA</t>
  </si>
  <si>
    <t>Sueldos Personal de Nómina</t>
  </si>
  <si>
    <t>Gastos de Representación</t>
  </si>
  <si>
    <t>Horas Extras, Dominicales, Festivos, Recargo Nocturno y Trabajo Suplementario</t>
  </si>
  <si>
    <t>Subsidio de Alimentación</t>
  </si>
  <si>
    <t>Bonificación por Servicios Prestados</t>
  </si>
  <si>
    <t>Prima Técnica</t>
  </si>
  <si>
    <t>Bonificación Especial de Recreación</t>
  </si>
  <si>
    <t>Reconocimiento por Permanencia en el Servicio Público</t>
  </si>
  <si>
    <t>Remuneración Servicios Técnicos</t>
  </si>
  <si>
    <t>APORTES PATRONALES AL SECTOR PRIVADO Y PÚBLICO</t>
  </si>
  <si>
    <t>Cesantías Fondos Privados</t>
  </si>
  <si>
    <t>Riesgos Profesionales Sector Privado</t>
  </si>
  <si>
    <t>Caja de Compensación</t>
  </si>
  <si>
    <t>Aportes Patronales Sector Público</t>
  </si>
  <si>
    <t>Cesantías Fondos Públicos</t>
  </si>
  <si>
    <t>Pensiones Fondos Públicos</t>
  </si>
  <si>
    <t>Institutos Técnicos</t>
  </si>
  <si>
    <t>3-1-2</t>
  </si>
  <si>
    <t>Adquisición de Bienes</t>
  </si>
  <si>
    <t>Dotación</t>
  </si>
  <si>
    <t>Combustibles, Lubricantes y Llantas</t>
  </si>
  <si>
    <t>Adquisición de Servicios</t>
  </si>
  <si>
    <t>Gastos de Transporte y Comunicación</t>
  </si>
  <si>
    <t>Energia</t>
  </si>
  <si>
    <t>Promocion Institucional</t>
  </si>
  <si>
    <t>CODIGO</t>
  </si>
  <si>
    <t>RUBRO</t>
  </si>
  <si>
    <t>APROPIACION INICIAL</t>
  </si>
  <si>
    <t xml:space="preserve">Comisiones </t>
  </si>
  <si>
    <t>3-1-1-03-02-09</t>
  </si>
  <si>
    <t xml:space="preserve"> </t>
  </si>
  <si>
    <t>3-1-1-01-21</t>
  </si>
  <si>
    <t>Vacaciones en Dinero</t>
  </si>
  <si>
    <t>Compra de Equipo</t>
  </si>
  <si>
    <t>3-1-2-01-05</t>
  </si>
  <si>
    <t>INVERSION</t>
  </si>
  <si>
    <t>3-1-2-03</t>
  </si>
  <si>
    <t>Otros Gastos Generales</t>
  </si>
  <si>
    <t>Un territorio que enfrenta el cambio climático y se ordena alrededor del agua</t>
  </si>
  <si>
    <t>Recuperación rehabilitación y restauración de la estructura ecológica principal y de los espacios del agua</t>
  </si>
  <si>
    <t>Participación ciudadana y educación ambiental como instrumentos de gestión para la apropiación social de los territorios ambientales del Distrito Capital</t>
  </si>
  <si>
    <t>Apropiación ambiental y gobernanza del agua</t>
  </si>
  <si>
    <t>Control ambiental a los recursos hídrico y del suelo en el Distrito Capital</t>
  </si>
  <si>
    <t>Mejoramiento de la calidad hídrica de los afluentes del río Bogotá</t>
  </si>
  <si>
    <t>Control ambiental del suelo de protección, de áreas intervenidas por minería y áreas susceptibles de ocupación ilegal</t>
  </si>
  <si>
    <t>Fortalecimiento de la gestión ambiental para la restauración, conservación, manejo y uso sostenible de los ecosistemas urbanos y las áreas rurales del Distrito Capital</t>
  </si>
  <si>
    <t>Recuperación y renaturalización de los espacios del agua</t>
  </si>
  <si>
    <t>Franjas de transición para los bordes urbano-rurales</t>
  </si>
  <si>
    <t>Conocimiento para el uso sostenible de la biodiversidad</t>
  </si>
  <si>
    <t>Estrategia territorial regional frente al cambio climático</t>
  </si>
  <si>
    <t>Planeación ambiental con visión regional para la adaptación y mitigación al cambio climático en el Distrito Capital</t>
  </si>
  <si>
    <t>Planificación territorial para la adaptación y la mitigación frente al cambio climático</t>
  </si>
  <si>
    <t>Páramos y biodiversidad</t>
  </si>
  <si>
    <t>Control y gestión ambiental a residuos peligrosos, orgánicos y escombros generados en Bogotá</t>
  </si>
  <si>
    <t xml:space="preserve">Modelo de reciclaje para </t>
  </si>
  <si>
    <t>Gestión integral de residuos especiales y peligrosos</t>
  </si>
  <si>
    <t>Bogotá Humana ambientalmente saludable</t>
  </si>
  <si>
    <t>Control de deterioro ambiental en los componentes aire y paisaje</t>
  </si>
  <si>
    <t>Mejor ambiente para Bogotá</t>
  </si>
  <si>
    <t>Evaluación, control, seguimiento y conservación de la flora, fauna silvestre y arbolado urbano</t>
  </si>
  <si>
    <t>Una Bogotá que defiende y fortalece lo público</t>
  </si>
  <si>
    <t>Bogotá Humana: participa y decide</t>
  </si>
  <si>
    <t>Planeación ambiental participativa, comunicación estratégica y fortalecimiento de procesos de formación para la participación, con énfasis en adaptación al cambio climático</t>
  </si>
  <si>
    <t>Planeación y presupuesto participativo para la superación de la segregación y discriminación social, económica, espacial y cultural</t>
  </si>
  <si>
    <t>Comunicación pública, social, alternativa y comunitaria para la participación, la incidencia política y la movilización ciudadana</t>
  </si>
  <si>
    <t>Fortalecimiento de la función administrativa y desarrollo institucional</t>
  </si>
  <si>
    <t>Sistemas de mejoramiento de la gestión y de la capacidad operativa de las entidades</t>
  </si>
  <si>
    <t>Bogotá Humana al servicio de la ciudadanía</t>
  </si>
  <si>
    <t>Bogotá hacia un gobierno digital</t>
  </si>
  <si>
    <t>Bogota promueve el control social</t>
  </si>
  <si>
    <t>Bogota promueve una cultura ciudad</t>
  </si>
  <si>
    <t>Gestión integral a la fauna doméstica en el Distrito Capital.</t>
  </si>
  <si>
    <t>3-3-1-14-02-22-0961</t>
  </si>
  <si>
    <t>3-3-1-14-02-22-0961-211</t>
  </si>
  <si>
    <t>Bogota Humana con la fauna</t>
  </si>
  <si>
    <t>3-1</t>
  </si>
  <si>
    <t>3-1-1</t>
  </si>
  <si>
    <t>3-1-2-02-09-01</t>
  </si>
  <si>
    <t>3-1-2-02-02</t>
  </si>
  <si>
    <t>Viáticos y Gastos de Viaje</t>
  </si>
  <si>
    <t>3-1-2-03-01</t>
  </si>
  <si>
    <t>Sentencias Judiciales</t>
  </si>
  <si>
    <t>3-1-5</t>
  </si>
  <si>
    <t>Teléfono</t>
  </si>
  <si>
    <t xml:space="preserve">Gobierno electrónico, gestión del conocimiento y fortalecimiento del uso de las tecnologías de la información y comunicac. </t>
  </si>
  <si>
    <t>3-3-1-14-03-24-0817-217</t>
  </si>
  <si>
    <t>Educación para la participación</t>
  </si>
  <si>
    <t>MODIFICACIONES DEL MES</t>
  </si>
  <si>
    <t>APROPIACIÓN VIGENTE</t>
  </si>
  <si>
    <t>3-1-2-02-09-02</t>
  </si>
  <si>
    <t>Capacitación externa</t>
  </si>
  <si>
    <t>Capacitación interna</t>
  </si>
  <si>
    <t>6MODIFICACIONES PRESUPUESTALES ENERO DE 2016</t>
  </si>
  <si>
    <t>6MODIFICACIONES PRESUPUESTALES FEBRERO DE 2016</t>
  </si>
  <si>
    <t>6MODIFICACIONES PRESUPUESTALES MARZO DE 2016</t>
  </si>
  <si>
    <t>6MODIFICACIONES PRESUPUESTALES ABRIL DE 2016</t>
  </si>
  <si>
    <t>MODIFICACIONES PRESUPUESTALES MAYO DE 2016</t>
  </si>
  <si>
    <t>MODIFICACIONES PRESUPUESTALES JUNIO DE 2016</t>
  </si>
  <si>
    <t>MODIFICACIONES PRESUPUESTALES JULIO DE 2016</t>
  </si>
  <si>
    <t>3-3-1-15</t>
  </si>
  <si>
    <t>3-3-1-15-02</t>
  </si>
  <si>
    <t>Pilar Democracia urbana</t>
  </si>
  <si>
    <t>3-3-1-15-02-17</t>
  </si>
  <si>
    <t>3-3-1-15-02-17-0980</t>
  </si>
  <si>
    <t>3-3-1-15-02-17-0980-142</t>
  </si>
  <si>
    <t>3-3-1-15-06</t>
  </si>
  <si>
    <t>Eje transversal Sostenibilidad am</t>
  </si>
  <si>
    <t>3-3-1-15-06-38</t>
  </si>
  <si>
    <t>3-3-1-15-06-38-1132</t>
  </si>
  <si>
    <t>3-3-1-15-06-38-1132-177</t>
  </si>
  <si>
    <t>3-3-1-15-06-39</t>
  </si>
  <si>
    <t>Ambiente sano para la equidad y d</t>
  </si>
  <si>
    <t>3-3-1-15-06-39-0979</t>
  </si>
  <si>
    <t>Control a los factores de deterio</t>
  </si>
  <si>
    <t>3-3-1-15-06-39-0979-179</t>
  </si>
  <si>
    <t>Ambiente sano</t>
  </si>
  <si>
    <t>3-3-1-15-06-39-0981</t>
  </si>
  <si>
    <t>3-3-1-15-06-39-0981-179</t>
  </si>
  <si>
    <t>3-3-1-15-06-39-1149</t>
  </si>
  <si>
    <t>3-3-1-15-06-39-1149-179</t>
  </si>
  <si>
    <t>3-3-1-15-06-39-1150</t>
  </si>
  <si>
    <t>3-3-1-15-06-39-1150-179</t>
  </si>
  <si>
    <t>3-3-1-15-06-40</t>
  </si>
  <si>
    <t>3-3-1-15-06-40-1029</t>
  </si>
  <si>
    <t>3-3-1-15-06-40-1029-181</t>
  </si>
  <si>
    <t>Territorio sostenible</t>
  </si>
  <si>
    <t>3-3-1-15-06-40-1141</t>
  </si>
  <si>
    <t>3-3-1-15-06-40-1141-181</t>
  </si>
  <si>
    <t>3-3-1-15-07</t>
  </si>
  <si>
    <t>3-3-1-15-07-42</t>
  </si>
  <si>
    <t>3-3-1-15-07-42-1030</t>
  </si>
  <si>
    <t>3-3-1-15-07-42-1030-185</t>
  </si>
  <si>
    <t>3-3-1-15-07-42-1100</t>
  </si>
  <si>
    <t>3-3-1-15-07-42-1100-185</t>
  </si>
  <si>
    <t>3-3-1-15-07-43</t>
  </si>
  <si>
    <t>3-3-1-15-07-43-1033</t>
  </si>
  <si>
    <t>Fortalecimiento institucional par</t>
  </si>
  <si>
    <t>3-3-1-15-07-43-1033-189</t>
  </si>
  <si>
    <t>3-3-1-15-07-44</t>
  </si>
  <si>
    <t>3-3-1-15-07-44-0978</t>
  </si>
  <si>
    <t>3-3-1-15-07-44-0978-193</t>
  </si>
  <si>
    <t>Bogotá Mejor Para Todos</t>
  </si>
  <si>
    <t>Espacio público, derecho de todos</t>
  </si>
  <si>
    <t>Sendero panorámico cortafuegos de</t>
  </si>
  <si>
    <t>Sendero panorámico de los cerros o</t>
  </si>
  <si>
    <t>Recuperación y manejo de la Estruc</t>
  </si>
  <si>
    <t>Gestión integral para la conservac</t>
  </si>
  <si>
    <t>Consolidación de la Estructura Eco</t>
  </si>
  <si>
    <t>Participación educación y comunicac</t>
  </si>
  <si>
    <t>Protección y Bienestar Animal</t>
  </si>
  <si>
    <t>Implementación de acciones del pla</t>
  </si>
  <si>
    <t>Gestión de la huella ambiental urb</t>
  </si>
  <si>
    <t>Planeación ambiental para un model</t>
  </si>
  <si>
    <t>Gestión ambiental urbana</t>
  </si>
  <si>
    <t>Transparencia, gestión pública y se</t>
  </si>
  <si>
    <t>Gestión eficiente con el uso y apr</t>
  </si>
  <si>
    <t>Fortalecimiento a la gestión públic</t>
  </si>
  <si>
    <t>Modernización institucional</t>
  </si>
  <si>
    <t>Modernización administrativa</t>
  </si>
  <si>
    <t>Sistemas de información para una p</t>
  </si>
  <si>
    <t>Direccionamiento estrategico, coor</t>
  </si>
  <si>
    <t>Gobierno y ciudadanía digital</t>
  </si>
  <si>
    <t>Centro de Información y Modelamiento Ambiental</t>
  </si>
  <si>
    <t>Eje transversal Gobierno legítimo,</t>
  </si>
  <si>
    <t>MODIFICACIONES PRESUPUESTALES AGOSTO DE 2016</t>
  </si>
  <si>
    <t>MODIFICACIONES PRESUPUESTALES SEPTIEMBRE DE 2016</t>
  </si>
  <si>
    <t>MODIFICACIONES PRESUPUESTALES OCTUBRE DE 2016</t>
  </si>
  <si>
    <t>3-1-1-02-99</t>
  </si>
  <si>
    <t>Otros Gastos de Personal</t>
  </si>
  <si>
    <t>MODIFICACIONES PRESUPUESTALES NOVIEMBRE DE 2016</t>
  </si>
  <si>
    <t>MODIFICACIONES PRESUPUESTALES DICIEMBRE DE 2016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</si>
</sst>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240A]dddd\,\ dd&quot; de &quot;mmmm&quot; de &quot;yyyy"/>
    <numFmt numFmtId="170" formatCode="&quot;$&quot;\ #,##0"/>
    <numFmt numFmtId="171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5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4" fontId="49" fillId="33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4" fontId="49" fillId="33" borderId="0" xfId="0" applyNumberFormat="1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4" fontId="49" fillId="33" borderId="14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0" fillId="0" borderId="15" xfId="0" applyFont="1" applyFill="1" applyBorder="1" applyAlignment="1">
      <alignment/>
    </xf>
    <xf numFmtId="4" fontId="50" fillId="0" borderId="15" xfId="0" applyNumberFormat="1" applyFont="1" applyFill="1" applyBorder="1" applyAlignment="1">
      <alignment/>
    </xf>
    <xf numFmtId="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16" fontId="50" fillId="0" borderId="15" xfId="0" applyNumberFormat="1" applyFont="1" applyFill="1" applyBorder="1" applyAlignment="1" quotePrefix="1">
      <alignment/>
    </xf>
    <xf numFmtId="14" fontId="50" fillId="0" borderId="15" xfId="0" applyNumberFormat="1" applyFont="1" applyFill="1" applyBorder="1" applyAlignment="1" quotePrefix="1">
      <alignment/>
    </xf>
    <xf numFmtId="0" fontId="49" fillId="0" borderId="15" xfId="0" applyFont="1" applyFill="1" applyBorder="1" applyAlignment="1">
      <alignment/>
    </xf>
    <xf numFmtId="4" fontId="4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15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14" fontId="6" fillId="0" borderId="15" xfId="0" applyNumberFormat="1" applyFont="1" applyFill="1" applyBorder="1" applyAlignment="1" quotePrefix="1">
      <alignment/>
    </xf>
    <xf numFmtId="16" fontId="7" fillId="33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14" fontId="7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50" fillId="33" borderId="15" xfId="0" applyFont="1" applyFill="1" applyBorder="1" applyAlignment="1">
      <alignment/>
    </xf>
    <xf numFmtId="4" fontId="50" fillId="33" borderId="15" xfId="0" applyNumberFormat="1" applyFont="1" applyFill="1" applyBorder="1" applyAlignment="1">
      <alignment/>
    </xf>
    <xf numFmtId="0" fontId="49" fillId="33" borderId="15" xfId="0" applyFont="1" applyFill="1" applyBorder="1" applyAlignment="1">
      <alignment/>
    </xf>
    <xf numFmtId="4" fontId="49" fillId="33" borderId="15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4" fontId="49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4" fontId="49" fillId="0" borderId="0" xfId="0" applyNumberFormat="1" applyFont="1" applyAlignment="1">
      <alignment/>
    </xf>
    <xf numFmtId="4" fontId="52" fillId="34" borderId="15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" fontId="53" fillId="0" borderId="0" xfId="0" applyNumberFormat="1" applyFont="1" applyFill="1" applyAlignment="1">
      <alignment/>
    </xf>
    <xf numFmtId="170" fontId="6" fillId="0" borderId="15" xfId="0" applyNumberFormat="1" applyFont="1" applyFill="1" applyBorder="1" applyAlignment="1">
      <alignment/>
    </xf>
    <xf numFmtId="3" fontId="49" fillId="0" borderId="15" xfId="47" applyNumberFormat="1" applyFont="1" applyFill="1" applyBorder="1" applyAlignment="1">
      <alignment horizontal="right" vertical="center"/>
    </xf>
    <xf numFmtId="3" fontId="49" fillId="33" borderId="16" xfId="0" applyNumberFormat="1" applyFont="1" applyFill="1" applyBorder="1" applyAlignment="1">
      <alignment/>
    </xf>
    <xf numFmtId="3" fontId="49" fillId="33" borderId="17" xfId="0" applyNumberFormat="1" applyFont="1" applyFill="1" applyBorder="1" applyAlignment="1">
      <alignment/>
    </xf>
    <xf numFmtId="3" fontId="49" fillId="33" borderId="18" xfId="0" applyNumberFormat="1" applyFont="1" applyFill="1" applyBorder="1" applyAlignment="1">
      <alignment/>
    </xf>
    <xf numFmtId="3" fontId="52" fillId="34" borderId="15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/>
    </xf>
    <xf numFmtId="3" fontId="49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0" fillId="33" borderId="15" xfId="0" applyNumberFormat="1" applyFont="1" applyFill="1" applyBorder="1" applyAlignment="1">
      <alignment/>
    </xf>
    <xf numFmtId="3" fontId="49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35" borderId="15" xfId="0" applyFont="1" applyFill="1" applyBorder="1" applyAlignment="1">
      <alignment/>
    </xf>
    <xf numFmtId="0" fontId="50" fillId="35" borderId="15" xfId="0" applyFont="1" applyFill="1" applyBorder="1" applyAlignment="1">
      <alignment/>
    </xf>
    <xf numFmtId="4" fontId="50" fillId="35" borderId="15" xfId="0" applyNumberFormat="1" applyFont="1" applyFill="1" applyBorder="1" applyAlignment="1">
      <alignment/>
    </xf>
    <xf numFmtId="3" fontId="50" fillId="35" borderId="15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4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5" fillId="0" borderId="0" xfId="0" applyFont="1" applyAlignment="1">
      <alignment/>
    </xf>
    <xf numFmtId="0" fontId="7" fillId="36" borderId="15" xfId="0" applyFont="1" applyFill="1" applyBorder="1" applyAlignment="1">
      <alignment/>
    </xf>
    <xf numFmtId="0" fontId="50" fillId="36" borderId="15" xfId="0" applyFont="1" applyFill="1" applyBorder="1" applyAlignment="1">
      <alignment/>
    </xf>
    <xf numFmtId="4" fontId="50" fillId="36" borderId="15" xfId="0" applyNumberFormat="1" applyFont="1" applyFill="1" applyBorder="1" applyAlignment="1">
      <alignment/>
    </xf>
    <xf numFmtId="3" fontId="49" fillId="36" borderId="15" xfId="0" applyNumberFormat="1" applyFont="1" applyFill="1" applyBorder="1" applyAlignment="1">
      <alignment/>
    </xf>
    <xf numFmtId="43" fontId="55" fillId="0" borderId="0" xfId="47" applyFont="1" applyFill="1" applyAlignment="1">
      <alignment/>
    </xf>
    <xf numFmtId="4" fontId="7" fillId="0" borderId="0" xfId="0" applyNumberFormat="1" applyFont="1" applyAlignment="1">
      <alignment/>
    </xf>
    <xf numFmtId="43" fontId="50" fillId="33" borderId="15" xfId="47" applyFont="1" applyFill="1" applyBorder="1" applyAlignment="1">
      <alignment/>
    </xf>
    <xf numFmtId="4" fontId="3" fillId="33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zoomScale="96" zoomScaleNormal="96" zoomScalePageLayoutView="0" workbookViewId="0" topLeftCell="A106">
      <selection activeCell="C49" sqref="C49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18.140625" style="6" customWidth="1"/>
    <col min="5" max="5" width="19.7109375" style="62" bestFit="1" customWidth="1"/>
    <col min="6" max="6" width="3.421875" style="6" bestFit="1" customWidth="1"/>
    <col min="7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232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5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</row>
    <row r="8" spans="1:6" s="17" customFormat="1" ht="13.5">
      <c r="A8" s="14" t="s">
        <v>136</v>
      </c>
      <c r="B8" s="14" t="s">
        <v>0</v>
      </c>
      <c r="C8" s="15">
        <f>+C9+C73</f>
        <v>109700754000</v>
      </c>
      <c r="D8" s="15">
        <f>+D9+D73</f>
        <v>0</v>
      </c>
      <c r="E8" s="55">
        <f>+E9+E73</f>
        <v>109700754000</v>
      </c>
      <c r="F8" s="48">
        <f>+C8-E8</f>
        <v>0</v>
      </c>
    </row>
    <row r="9" spans="1:6" s="17" customFormat="1" ht="13.5">
      <c r="A9" s="18" t="s">
        <v>215</v>
      </c>
      <c r="B9" s="14" t="s">
        <v>1</v>
      </c>
      <c r="C9" s="15">
        <f>+C10+C46+C72</f>
        <v>25159411000</v>
      </c>
      <c r="D9" s="15">
        <f>+D10+D46+D72</f>
        <v>0</v>
      </c>
      <c r="E9" s="55">
        <f>+E10+E46+E72</f>
        <v>25159411000</v>
      </c>
      <c r="F9" s="16"/>
    </row>
    <row r="10" spans="1:6" s="17" customFormat="1" ht="13.5">
      <c r="A10" s="19" t="s">
        <v>216</v>
      </c>
      <c r="B10" s="14" t="s">
        <v>2</v>
      </c>
      <c r="C10" s="15">
        <f>+C11+C27+C31</f>
        <v>18959411000</v>
      </c>
      <c r="D10" s="15">
        <f>+D11+D27+D31</f>
        <v>0</v>
      </c>
      <c r="E10" s="55">
        <f>+E11+E27+E31</f>
        <v>18959411000</v>
      </c>
      <c r="F10" s="17" t="s">
        <v>170</v>
      </c>
    </row>
    <row r="11" spans="1:5" s="17" customFormat="1" ht="13.5">
      <c r="A11" s="14" t="s">
        <v>3</v>
      </c>
      <c r="B11" s="14" t="s">
        <v>139</v>
      </c>
      <c r="C11" s="15">
        <f>SUM(C12:C26)</f>
        <v>11557881000</v>
      </c>
      <c r="D11" s="15">
        <f>SUM(D12:D26)</f>
        <v>0</v>
      </c>
      <c r="E11" s="55">
        <f>SUM(E12:E26)</f>
        <v>11557881000</v>
      </c>
    </row>
    <row r="12" spans="1:5" s="22" customFormat="1" ht="13.5">
      <c r="A12" s="20" t="s">
        <v>4</v>
      </c>
      <c r="B12" s="20" t="s">
        <v>140</v>
      </c>
      <c r="C12" s="49">
        <v>5973343000</v>
      </c>
      <c r="D12" s="21"/>
      <c r="E12" s="56">
        <f aca="true" t="shared" si="0" ref="E12:E26">+C12+D12</f>
        <v>5973343000</v>
      </c>
    </row>
    <row r="13" spans="1:5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</row>
    <row r="14" spans="1:5" s="22" customFormat="1" ht="13.5">
      <c r="A14" s="20" t="s">
        <v>6</v>
      </c>
      <c r="B14" s="20" t="s">
        <v>142</v>
      </c>
      <c r="C14" s="49">
        <v>449191000</v>
      </c>
      <c r="D14" s="21"/>
      <c r="E14" s="56">
        <f t="shared" si="0"/>
        <v>449191000</v>
      </c>
    </row>
    <row r="15" spans="1:5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</row>
    <row r="16" spans="1:5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</row>
    <row r="17" spans="1:5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</row>
    <row r="18" spans="1:5" s="22" customFormat="1" ht="13.5">
      <c r="A18" s="20" t="s">
        <v>11</v>
      </c>
      <c r="B18" s="20" t="s">
        <v>12</v>
      </c>
      <c r="C18" s="49">
        <v>967437000</v>
      </c>
      <c r="D18" s="21"/>
      <c r="E18" s="56">
        <f t="shared" si="0"/>
        <v>967437000</v>
      </c>
    </row>
    <row r="19" spans="1:5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</row>
    <row r="20" spans="1:5" s="22" customFormat="1" ht="13.5">
      <c r="A20" s="20" t="s">
        <v>15</v>
      </c>
      <c r="B20" s="20" t="s">
        <v>16</v>
      </c>
      <c r="C20" s="49">
        <v>401620000</v>
      </c>
      <c r="D20" s="21"/>
      <c r="E20" s="56">
        <f t="shared" si="0"/>
        <v>401620000</v>
      </c>
    </row>
    <row r="21" spans="1:5" s="25" customFormat="1" ht="13.5">
      <c r="A21" s="24" t="s">
        <v>17</v>
      </c>
      <c r="B21" s="20" t="s">
        <v>145</v>
      </c>
      <c r="C21" s="49">
        <v>1791235000</v>
      </c>
      <c r="D21" s="21"/>
      <c r="E21" s="56">
        <f t="shared" si="0"/>
        <v>1791235000</v>
      </c>
    </row>
    <row r="22" spans="1:5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</row>
    <row r="23" spans="1:5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</row>
    <row r="24" spans="1:5" s="25" customFormat="1" ht="13.5">
      <c r="A24" s="24" t="s">
        <v>171</v>
      </c>
      <c r="B24" s="20" t="s">
        <v>172</v>
      </c>
      <c r="C24" s="49">
        <v>100000000</v>
      </c>
      <c r="D24" s="21"/>
      <c r="E24" s="56">
        <f t="shared" si="0"/>
        <v>100000000</v>
      </c>
    </row>
    <row r="25" spans="1:5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</row>
    <row r="26" spans="1:5" s="25" customFormat="1" ht="13.5">
      <c r="A26" s="24" t="s">
        <v>23</v>
      </c>
      <c r="B26" s="20" t="s">
        <v>147</v>
      </c>
      <c r="C26" s="49">
        <v>98252000</v>
      </c>
      <c r="D26" s="21"/>
      <c r="E26" s="56">
        <f t="shared" si="0"/>
        <v>98252000</v>
      </c>
    </row>
    <row r="27" spans="1:5" s="27" customFormat="1" ht="13.5">
      <c r="A27" s="26" t="s">
        <v>24</v>
      </c>
      <c r="B27" s="14" t="s">
        <v>25</v>
      </c>
      <c r="C27" s="15">
        <f>+C29+C30</f>
        <v>3455510000</v>
      </c>
      <c r="D27" s="15">
        <f>+D29+D30</f>
        <v>0</v>
      </c>
      <c r="E27" s="57">
        <f>+E29+E30</f>
        <v>3455510000</v>
      </c>
    </row>
    <row r="28" spans="1:5" s="25" customFormat="1" ht="13.5">
      <c r="A28" s="24" t="s">
        <v>26</v>
      </c>
      <c r="B28" s="20" t="s">
        <v>27</v>
      </c>
      <c r="C28" s="21">
        <f>+C29</f>
        <v>2695000000</v>
      </c>
      <c r="D28" s="21">
        <f>+D29</f>
        <v>0</v>
      </c>
      <c r="E28" s="58">
        <f>+E29</f>
        <v>2695000000</v>
      </c>
    </row>
    <row r="29" spans="1:5" s="25" customFormat="1" ht="13.5">
      <c r="A29" s="24" t="s">
        <v>28</v>
      </c>
      <c r="B29" s="20" t="s">
        <v>29</v>
      </c>
      <c r="C29" s="49">
        <v>2695000000</v>
      </c>
      <c r="D29" s="21"/>
      <c r="E29" s="56">
        <f>+C29+D29</f>
        <v>2695000000</v>
      </c>
    </row>
    <row r="30" spans="1:5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</row>
    <row r="31" spans="1:5" s="27" customFormat="1" ht="13.5">
      <c r="A31" s="26" t="s">
        <v>31</v>
      </c>
      <c r="B31" s="14" t="s">
        <v>149</v>
      </c>
      <c r="C31" s="15">
        <f>+C32+C38</f>
        <v>3946020000</v>
      </c>
      <c r="D31" s="15">
        <f>+D32+D38</f>
        <v>0</v>
      </c>
      <c r="E31" s="57">
        <f>+E32+E38</f>
        <v>3946020000</v>
      </c>
    </row>
    <row r="32" spans="1:5" s="27" customFormat="1" ht="13.5">
      <c r="A32" s="26" t="s">
        <v>32</v>
      </c>
      <c r="B32" s="14" t="s">
        <v>33</v>
      </c>
      <c r="C32" s="15">
        <f>SUM(C33:C37)</f>
        <v>2449481000</v>
      </c>
      <c r="D32" s="15">
        <f>SUM(D33:D37)</f>
        <v>0</v>
      </c>
      <c r="E32" s="57">
        <f>SUM(E33:E37)</f>
        <v>2449481000</v>
      </c>
    </row>
    <row r="33" spans="1:5" s="25" customFormat="1" ht="13.5">
      <c r="A33" s="24" t="s">
        <v>34</v>
      </c>
      <c r="B33" s="20" t="s">
        <v>150</v>
      </c>
      <c r="C33" s="49">
        <v>597764000</v>
      </c>
      <c r="D33" s="21"/>
      <c r="E33" s="56">
        <f>+C33+D33</f>
        <v>597764000</v>
      </c>
    </row>
    <row r="34" spans="1:5" s="25" customFormat="1" ht="13.5">
      <c r="A34" s="24" t="s">
        <v>35</v>
      </c>
      <c r="B34" s="20" t="s">
        <v>36</v>
      </c>
      <c r="C34" s="49">
        <v>575307000</v>
      </c>
      <c r="D34" s="21"/>
      <c r="E34" s="56">
        <f>+C34+D34</f>
        <v>575307000</v>
      </c>
    </row>
    <row r="35" spans="1:5" s="25" customFormat="1" ht="13.5">
      <c r="A35" s="24" t="s">
        <v>37</v>
      </c>
      <c r="B35" s="20" t="s">
        <v>38</v>
      </c>
      <c r="C35" s="49">
        <v>773673000</v>
      </c>
      <c r="D35" s="21"/>
      <c r="E35" s="56">
        <f>+C35+D35</f>
        <v>773673000</v>
      </c>
    </row>
    <row r="36" spans="1:5" s="25" customFormat="1" ht="13.5">
      <c r="A36" s="24" t="s">
        <v>39</v>
      </c>
      <c r="B36" s="20" t="s">
        <v>151</v>
      </c>
      <c r="C36" s="49">
        <v>83336000</v>
      </c>
      <c r="D36" s="21"/>
      <c r="E36" s="56">
        <f>+C36+D36</f>
        <v>83336000</v>
      </c>
    </row>
    <row r="37" spans="1:5" s="25" customFormat="1" ht="13.5">
      <c r="A37" s="24" t="s">
        <v>40</v>
      </c>
      <c r="B37" s="20" t="s">
        <v>152</v>
      </c>
      <c r="C37" s="49">
        <v>419401000</v>
      </c>
      <c r="D37" s="21"/>
      <c r="E37" s="56">
        <f>+C37+D37</f>
        <v>419401000</v>
      </c>
    </row>
    <row r="38" spans="1:5" s="27" customFormat="1" ht="13.5">
      <c r="A38" s="26" t="s">
        <v>41</v>
      </c>
      <c r="B38" s="14" t="s">
        <v>153</v>
      </c>
      <c r="C38" s="15">
        <f>SUM(C39:C45)</f>
        <v>1496539000</v>
      </c>
      <c r="D38" s="15">
        <f>SUM(D39:D45)</f>
        <v>0</v>
      </c>
      <c r="E38" s="57">
        <f>SUM(E39:E45)</f>
        <v>1496539000</v>
      </c>
    </row>
    <row r="39" spans="1:5" s="25" customFormat="1" ht="13.5">
      <c r="A39" s="24" t="s">
        <v>42</v>
      </c>
      <c r="B39" s="20" t="s">
        <v>154</v>
      </c>
      <c r="C39" s="49">
        <v>459370000</v>
      </c>
      <c r="D39" s="21">
        <v>-1200000</v>
      </c>
      <c r="E39" s="56">
        <f aca="true" t="shared" si="1" ref="E39:E45">+C39+D39</f>
        <v>458170000</v>
      </c>
    </row>
    <row r="40" spans="1:5" s="25" customFormat="1" ht="13.5">
      <c r="A40" s="24" t="s">
        <v>43</v>
      </c>
      <c r="B40" s="20" t="s">
        <v>155</v>
      </c>
      <c r="C40" s="49">
        <v>516938000</v>
      </c>
      <c r="D40" s="21"/>
      <c r="E40" s="56">
        <f t="shared" si="1"/>
        <v>516938000</v>
      </c>
    </row>
    <row r="41" spans="1:5" s="25" customFormat="1" ht="13.5">
      <c r="A41" s="24" t="s">
        <v>44</v>
      </c>
      <c r="B41" s="20" t="s">
        <v>45</v>
      </c>
      <c r="C41" s="49">
        <v>52425000</v>
      </c>
      <c r="D41" s="21"/>
      <c r="E41" s="56">
        <f t="shared" si="1"/>
        <v>52425000</v>
      </c>
    </row>
    <row r="42" spans="1:5" s="25" customFormat="1" ht="13.5">
      <c r="A42" s="24" t="s">
        <v>46</v>
      </c>
      <c r="B42" s="20" t="s">
        <v>47</v>
      </c>
      <c r="C42" s="49">
        <v>314551000</v>
      </c>
      <c r="D42" s="21"/>
      <c r="E42" s="56">
        <f t="shared" si="1"/>
        <v>314551000</v>
      </c>
    </row>
    <row r="43" spans="1:5" s="25" customFormat="1" ht="13.5">
      <c r="A43" s="24" t="s">
        <v>48</v>
      </c>
      <c r="B43" s="20" t="s">
        <v>49</v>
      </c>
      <c r="C43" s="49">
        <v>52425000</v>
      </c>
      <c r="D43" s="21"/>
      <c r="E43" s="56">
        <f t="shared" si="1"/>
        <v>52425000</v>
      </c>
    </row>
    <row r="44" spans="1:5" s="25" customFormat="1" ht="13.5">
      <c r="A44" s="24" t="s">
        <v>50</v>
      </c>
      <c r="B44" s="20" t="s">
        <v>156</v>
      </c>
      <c r="C44" s="49">
        <v>100830000</v>
      </c>
      <c r="D44" s="21"/>
      <c r="E44" s="56">
        <f t="shared" si="1"/>
        <v>100830000</v>
      </c>
    </row>
    <row r="45" spans="1:5" s="25" customFormat="1" ht="13.5">
      <c r="A45" s="24" t="s">
        <v>169</v>
      </c>
      <c r="B45" s="20" t="s">
        <v>168</v>
      </c>
      <c r="C45" s="49">
        <v>0</v>
      </c>
      <c r="D45" s="21">
        <v>1200000</v>
      </c>
      <c r="E45" s="56">
        <f t="shared" si="1"/>
        <v>1200000</v>
      </c>
    </row>
    <row r="46" spans="1:6" s="27" customFormat="1" ht="13.5">
      <c r="A46" s="28" t="s">
        <v>157</v>
      </c>
      <c r="B46" s="14" t="s">
        <v>51</v>
      </c>
      <c r="C46" s="15">
        <f>+C47+C53+C69</f>
        <v>6200000000</v>
      </c>
      <c r="D46" s="15">
        <f>+D47+D53+D69</f>
        <v>0</v>
      </c>
      <c r="E46" s="57">
        <f>+E47+E53+E69</f>
        <v>6200000000</v>
      </c>
      <c r="F46" s="29" t="s">
        <v>170</v>
      </c>
    </row>
    <row r="47" spans="1:6" s="27" customFormat="1" ht="13.5">
      <c r="A47" s="26" t="s">
        <v>52</v>
      </c>
      <c r="B47" s="14" t="s">
        <v>158</v>
      </c>
      <c r="C47" s="15">
        <f>SUM(C48:C52)</f>
        <v>2000000000</v>
      </c>
      <c r="D47" s="15">
        <f>SUM(D48:D52)</f>
        <v>0</v>
      </c>
      <c r="E47" s="57">
        <f>SUM(E48:E52)</f>
        <v>2000000000</v>
      </c>
      <c r="F47" s="63"/>
    </row>
    <row r="48" spans="1:5" s="25" customFormat="1" ht="13.5">
      <c r="A48" s="24" t="s">
        <v>53</v>
      </c>
      <c r="B48" s="20" t="s">
        <v>159</v>
      </c>
      <c r="C48" s="49">
        <v>2500000</v>
      </c>
      <c r="D48" s="21"/>
      <c r="E48" s="56">
        <f>+C48+D48</f>
        <v>2500000</v>
      </c>
    </row>
    <row r="49" spans="1:5" s="25" customFormat="1" ht="13.5">
      <c r="A49" s="24" t="s">
        <v>54</v>
      </c>
      <c r="B49" s="24" t="s">
        <v>55</v>
      </c>
      <c r="C49" s="49">
        <v>1500000000</v>
      </c>
      <c r="D49" s="23"/>
      <c r="E49" s="58">
        <f>+C49+D49</f>
        <v>1500000000</v>
      </c>
    </row>
    <row r="50" spans="1:5" s="25" customFormat="1" ht="13.5">
      <c r="A50" s="24" t="s">
        <v>56</v>
      </c>
      <c r="B50" s="20" t="s">
        <v>160</v>
      </c>
      <c r="C50" s="49">
        <v>112500000</v>
      </c>
      <c r="D50" s="21"/>
      <c r="E50" s="56">
        <f>+C50+D50</f>
        <v>112500000</v>
      </c>
    </row>
    <row r="51" spans="1:5" s="25" customFormat="1" ht="13.5">
      <c r="A51" s="24" t="s">
        <v>57</v>
      </c>
      <c r="B51" s="20" t="s">
        <v>58</v>
      </c>
      <c r="C51" s="49">
        <v>360000000</v>
      </c>
      <c r="D51" s="21"/>
      <c r="E51" s="56">
        <f>+C51+D51</f>
        <v>360000000</v>
      </c>
    </row>
    <row r="52" spans="1:5" s="25" customFormat="1" ht="13.5">
      <c r="A52" s="24" t="s">
        <v>174</v>
      </c>
      <c r="B52" s="20" t="s">
        <v>173</v>
      </c>
      <c r="C52" s="49">
        <v>25000000</v>
      </c>
      <c r="D52" s="21"/>
      <c r="E52" s="56">
        <f>+C52+D52</f>
        <v>25000000</v>
      </c>
    </row>
    <row r="53" spans="1:6" s="27" customFormat="1" ht="13.5">
      <c r="A53" s="26" t="s">
        <v>59</v>
      </c>
      <c r="B53" s="14" t="s">
        <v>161</v>
      </c>
      <c r="C53" s="15">
        <f>SUM(C54:C68)</f>
        <v>4193000000</v>
      </c>
      <c r="D53" s="15">
        <f>SUM(D54:D68)</f>
        <v>0</v>
      </c>
      <c r="E53" s="57">
        <f>SUM(E54:E68)</f>
        <v>4193000000</v>
      </c>
      <c r="F53" s="29"/>
    </row>
    <row r="54" spans="1:5" s="25" customFormat="1" ht="13.5">
      <c r="A54" s="24" t="s">
        <v>60</v>
      </c>
      <c r="B54" s="20" t="s">
        <v>61</v>
      </c>
      <c r="C54" s="49">
        <v>140000000</v>
      </c>
      <c r="D54" s="21"/>
      <c r="E54" s="56">
        <f aca="true" t="shared" si="2" ref="E54:E68">+C54+D54</f>
        <v>140000000</v>
      </c>
    </row>
    <row r="55" spans="1:5" s="25" customFormat="1" ht="13.5">
      <c r="A55" s="24" t="s">
        <v>218</v>
      </c>
      <c r="B55" s="20" t="s">
        <v>219</v>
      </c>
      <c r="C55" s="49">
        <v>0</v>
      </c>
      <c r="D55" s="21"/>
      <c r="E55" s="56">
        <f t="shared" si="2"/>
        <v>0</v>
      </c>
    </row>
    <row r="56" spans="1:5" s="25" customFormat="1" ht="13.5">
      <c r="A56" s="24" t="s">
        <v>62</v>
      </c>
      <c r="B56" s="20" t="s">
        <v>162</v>
      </c>
      <c r="C56" s="49">
        <v>1180000000</v>
      </c>
      <c r="D56" s="21"/>
      <c r="E56" s="56">
        <f t="shared" si="2"/>
        <v>1180000000</v>
      </c>
    </row>
    <row r="57" spans="1:5" s="25" customFormat="1" ht="13.5">
      <c r="A57" s="24" t="s">
        <v>63</v>
      </c>
      <c r="B57" s="20" t="s">
        <v>64</v>
      </c>
      <c r="C57" s="49">
        <v>140000000</v>
      </c>
      <c r="D57" s="21"/>
      <c r="E57" s="56">
        <f t="shared" si="2"/>
        <v>140000000</v>
      </c>
    </row>
    <row r="58" spans="1:5" s="25" customFormat="1" ht="13.5">
      <c r="A58" s="24" t="s">
        <v>65</v>
      </c>
      <c r="B58" s="20" t="s">
        <v>66</v>
      </c>
      <c r="C58" s="49">
        <v>1700000000</v>
      </c>
      <c r="D58" s="21"/>
      <c r="E58" s="56">
        <f t="shared" si="2"/>
        <v>1700000000</v>
      </c>
    </row>
    <row r="59" spans="1:5" s="25" customFormat="1" ht="13.5">
      <c r="A59" s="24" t="s">
        <v>67</v>
      </c>
      <c r="B59" s="20" t="s">
        <v>68</v>
      </c>
      <c r="C59" s="49">
        <v>250000000</v>
      </c>
      <c r="D59" s="21"/>
      <c r="E59" s="56">
        <f t="shared" si="2"/>
        <v>250000000</v>
      </c>
    </row>
    <row r="60" spans="1:5" s="25" customFormat="1" ht="13.5">
      <c r="A60" s="24" t="s">
        <v>69</v>
      </c>
      <c r="B60" s="20" t="s">
        <v>163</v>
      </c>
      <c r="C60" s="49">
        <v>270000000</v>
      </c>
      <c r="D60" s="21"/>
      <c r="E60" s="56">
        <f t="shared" si="2"/>
        <v>270000000</v>
      </c>
    </row>
    <row r="61" spans="1:5" s="25" customFormat="1" ht="13.5">
      <c r="A61" s="24" t="s">
        <v>70</v>
      </c>
      <c r="B61" s="20" t="s">
        <v>71</v>
      </c>
      <c r="C61" s="49">
        <v>76000000</v>
      </c>
      <c r="D61" s="21"/>
      <c r="E61" s="56">
        <f t="shared" si="2"/>
        <v>76000000</v>
      </c>
    </row>
    <row r="62" spans="1:5" s="25" customFormat="1" ht="13.5">
      <c r="A62" s="24" t="s">
        <v>72</v>
      </c>
      <c r="B62" s="20" t="s">
        <v>73</v>
      </c>
      <c r="C62" s="49">
        <v>25000000</v>
      </c>
      <c r="D62" s="21"/>
      <c r="E62" s="56">
        <f t="shared" si="2"/>
        <v>25000000</v>
      </c>
    </row>
    <row r="63" spans="1:5" s="25" customFormat="1" ht="13.5">
      <c r="A63" s="24" t="s">
        <v>74</v>
      </c>
      <c r="B63" s="20" t="s">
        <v>223</v>
      </c>
      <c r="C63" s="49">
        <v>182000000</v>
      </c>
      <c r="D63" s="21"/>
      <c r="E63" s="56">
        <f t="shared" si="2"/>
        <v>182000000</v>
      </c>
    </row>
    <row r="64" spans="1:5" s="25" customFormat="1" ht="13.5">
      <c r="A64" s="24" t="s">
        <v>217</v>
      </c>
      <c r="B64" s="20" t="s">
        <v>231</v>
      </c>
      <c r="C64" s="21">
        <v>40000000</v>
      </c>
      <c r="D64" s="21"/>
      <c r="E64" s="56">
        <f t="shared" si="2"/>
        <v>40000000</v>
      </c>
    </row>
    <row r="65" spans="1:5" s="25" customFormat="1" ht="13.5">
      <c r="A65" s="24" t="s">
        <v>229</v>
      </c>
      <c r="B65" s="20" t="s">
        <v>230</v>
      </c>
      <c r="C65" s="21"/>
      <c r="D65" s="21"/>
      <c r="E65" s="56">
        <f t="shared" si="2"/>
        <v>0</v>
      </c>
    </row>
    <row r="66" spans="1:5" s="25" customFormat="1" ht="13.5">
      <c r="A66" s="24" t="s">
        <v>75</v>
      </c>
      <c r="B66" s="20" t="s">
        <v>76</v>
      </c>
      <c r="C66" s="49">
        <v>140000000</v>
      </c>
      <c r="D66" s="21"/>
      <c r="E66" s="56">
        <f t="shared" si="2"/>
        <v>140000000</v>
      </c>
    </row>
    <row r="67" spans="1:5" s="25" customFormat="1" ht="13.5">
      <c r="A67" s="24" t="s">
        <v>77</v>
      </c>
      <c r="B67" s="20" t="s">
        <v>164</v>
      </c>
      <c r="C67" s="49">
        <v>0</v>
      </c>
      <c r="D67" s="21"/>
      <c r="E67" s="56">
        <f t="shared" si="2"/>
        <v>0</v>
      </c>
    </row>
    <row r="68" spans="1:5" s="25" customFormat="1" ht="13.5">
      <c r="A68" s="24" t="s">
        <v>78</v>
      </c>
      <c r="B68" s="20" t="s">
        <v>79</v>
      </c>
      <c r="C68" s="49">
        <v>50000000</v>
      </c>
      <c r="D68" s="21"/>
      <c r="E68" s="56">
        <f t="shared" si="2"/>
        <v>50000000</v>
      </c>
    </row>
    <row r="69" spans="1:5" s="27" customFormat="1" ht="13.5">
      <c r="A69" s="26" t="s">
        <v>176</v>
      </c>
      <c r="B69" s="14" t="s">
        <v>177</v>
      </c>
      <c r="C69" s="15">
        <f>SUM(C70:C71)</f>
        <v>7000000</v>
      </c>
      <c r="D69" s="15">
        <f>SUM(D70:D71)</f>
        <v>0</v>
      </c>
      <c r="E69" s="55">
        <f>SUM(E70:E71)</f>
        <v>7000000</v>
      </c>
    </row>
    <row r="70" spans="1:5" s="27" customFormat="1" ht="13.5">
      <c r="A70" s="24" t="s">
        <v>220</v>
      </c>
      <c r="B70" s="20" t="s">
        <v>221</v>
      </c>
      <c r="C70" s="21">
        <v>0</v>
      </c>
      <c r="D70" s="21"/>
      <c r="E70" s="56">
        <f>+C70+D70</f>
        <v>0</v>
      </c>
    </row>
    <row r="71" spans="1:5" s="25" customFormat="1" ht="13.5">
      <c r="A71" s="24" t="s">
        <v>80</v>
      </c>
      <c r="B71" s="20" t="s">
        <v>81</v>
      </c>
      <c r="C71" s="49">
        <v>7000000</v>
      </c>
      <c r="D71" s="21"/>
      <c r="E71" s="56">
        <f>+C71+D71</f>
        <v>7000000</v>
      </c>
    </row>
    <row r="72" spans="1:5" s="25" customFormat="1" ht="13.5">
      <c r="A72" s="30" t="s">
        <v>222</v>
      </c>
      <c r="B72" s="20" t="s">
        <v>134</v>
      </c>
      <c r="C72" s="21"/>
      <c r="D72" s="21"/>
      <c r="E72" s="56">
        <f>+C72+D72</f>
        <v>0</v>
      </c>
    </row>
    <row r="73" spans="1:5" s="32" customFormat="1" ht="13.5">
      <c r="A73" s="31" t="s">
        <v>137</v>
      </c>
      <c r="B73" s="14" t="s">
        <v>175</v>
      </c>
      <c r="C73" s="15">
        <f>+C74+C122</f>
        <v>84541343000</v>
      </c>
      <c r="D73" s="15">
        <f>+D74+D122</f>
        <v>0</v>
      </c>
      <c r="E73" s="55">
        <f>+E74+E122</f>
        <v>84541343000</v>
      </c>
    </row>
    <row r="74" spans="1:5" s="32" customFormat="1" ht="13.5">
      <c r="A74" s="33" t="s">
        <v>138</v>
      </c>
      <c r="B74" s="14" t="s">
        <v>82</v>
      </c>
      <c r="C74" s="15">
        <f>+C75</f>
        <v>82385254000</v>
      </c>
      <c r="D74" s="15">
        <f>+D75</f>
        <v>0</v>
      </c>
      <c r="E74" s="55">
        <f>+E75</f>
        <v>82385254000</v>
      </c>
    </row>
    <row r="75" spans="1:5" s="32" customFormat="1" ht="13.5">
      <c r="A75" s="34" t="s">
        <v>83</v>
      </c>
      <c r="B75" s="14" t="s">
        <v>84</v>
      </c>
      <c r="C75" s="15">
        <f>+C76+C104</f>
        <v>82385254000</v>
      </c>
      <c r="D75" s="15">
        <f>+D76+D104</f>
        <v>0</v>
      </c>
      <c r="E75" s="55">
        <f>+E76+E104</f>
        <v>82385254000</v>
      </c>
    </row>
    <row r="76" spans="1:5" s="32" customFormat="1" ht="13.5">
      <c r="A76" s="34" t="s">
        <v>85</v>
      </c>
      <c r="B76" s="14" t="s">
        <v>178</v>
      </c>
      <c r="C76" s="15">
        <f>+C77+C88+C92+C97</f>
        <v>72090254000</v>
      </c>
      <c r="D76" s="15">
        <f>+D77+D88+D92+D97</f>
        <v>0</v>
      </c>
      <c r="E76" s="55">
        <f>+E77+E88+E92+E97</f>
        <v>72090254000</v>
      </c>
    </row>
    <row r="77" spans="1:5" s="32" customFormat="1" ht="13.5">
      <c r="A77" s="34" t="s">
        <v>86</v>
      </c>
      <c r="B77" s="14" t="s">
        <v>179</v>
      </c>
      <c r="C77" s="15">
        <f>+C78+C80+C83</f>
        <v>29300000000</v>
      </c>
      <c r="D77" s="15">
        <f>+D78+D80+D83</f>
        <v>0</v>
      </c>
      <c r="E77" s="55">
        <f>+E78+E80+E83</f>
        <v>29300000000</v>
      </c>
    </row>
    <row r="78" spans="1:5" s="36" customFormat="1" ht="13.5">
      <c r="A78" s="35" t="s">
        <v>87</v>
      </c>
      <c r="B78" s="20" t="s">
        <v>180</v>
      </c>
      <c r="C78" s="21">
        <f>+C79</f>
        <v>2800000000</v>
      </c>
      <c r="D78" s="21">
        <f>+D79</f>
        <v>0</v>
      </c>
      <c r="E78" s="56">
        <f>+E79</f>
        <v>2800000000</v>
      </c>
    </row>
    <row r="79" spans="1:5" s="36" customFormat="1" ht="13.5">
      <c r="A79" s="35" t="s">
        <v>88</v>
      </c>
      <c r="B79" s="20" t="s">
        <v>181</v>
      </c>
      <c r="C79" s="21">
        <v>2800000000</v>
      </c>
      <c r="D79" s="21"/>
      <c r="E79" s="56">
        <f>+C79+D79</f>
        <v>2800000000</v>
      </c>
    </row>
    <row r="80" spans="1:5" s="36" customFormat="1" ht="13.5">
      <c r="A80" s="35" t="s">
        <v>89</v>
      </c>
      <c r="B80" s="20" t="s">
        <v>182</v>
      </c>
      <c r="C80" s="21">
        <f>SUM(C81:C82)</f>
        <v>12000000000</v>
      </c>
      <c r="D80" s="21">
        <f>SUM(D81:D82)</f>
        <v>0</v>
      </c>
      <c r="E80" s="56">
        <f>SUM(E81:E82)</f>
        <v>12000000000</v>
      </c>
    </row>
    <row r="81" spans="1:5" s="36" customFormat="1" ht="13.5">
      <c r="A81" s="35" t="s">
        <v>90</v>
      </c>
      <c r="B81" s="20" t="s">
        <v>183</v>
      </c>
      <c r="C81" s="49">
        <v>11150340000</v>
      </c>
      <c r="D81" s="21"/>
      <c r="E81" s="56">
        <f>+C81+D81</f>
        <v>11150340000</v>
      </c>
    </row>
    <row r="82" spans="1:5" s="36" customFormat="1" ht="13.5">
      <c r="A82" s="35" t="s">
        <v>91</v>
      </c>
      <c r="B82" s="20" t="s">
        <v>184</v>
      </c>
      <c r="C82" s="49">
        <v>849660000</v>
      </c>
      <c r="D82" s="21"/>
      <c r="E82" s="56">
        <f>+C82+D82</f>
        <v>849660000</v>
      </c>
    </row>
    <row r="83" spans="1:5" s="36" customFormat="1" ht="13.5">
      <c r="A83" s="35" t="s">
        <v>92</v>
      </c>
      <c r="B83" s="20" t="s">
        <v>185</v>
      </c>
      <c r="C83" s="21">
        <f>SUM(C84:C87)</f>
        <v>14500000000</v>
      </c>
      <c r="D83" s="21">
        <f>SUM(D84:D87)</f>
        <v>0</v>
      </c>
      <c r="E83" s="56">
        <f>SUM(E84:E87)</f>
        <v>14500000000</v>
      </c>
    </row>
    <row r="84" spans="1:5" s="36" customFormat="1" ht="13.5">
      <c r="A84" s="35" t="s">
        <v>93</v>
      </c>
      <c r="B84" s="20" t="s">
        <v>186</v>
      </c>
      <c r="C84" s="49">
        <v>5653924000</v>
      </c>
      <c r="D84" s="21"/>
      <c r="E84" s="56">
        <f>+C84+D84</f>
        <v>5653924000</v>
      </c>
    </row>
    <row r="85" spans="1:5" s="36" customFormat="1" ht="13.5">
      <c r="A85" s="35" t="s">
        <v>94</v>
      </c>
      <c r="B85" s="20" t="s">
        <v>187</v>
      </c>
      <c r="C85" s="49">
        <v>93812000</v>
      </c>
      <c r="D85" s="21"/>
      <c r="E85" s="56">
        <f>+C85+D85</f>
        <v>93812000</v>
      </c>
    </row>
    <row r="86" spans="1:5" s="36" customFormat="1" ht="13.5">
      <c r="A86" s="35" t="s">
        <v>95</v>
      </c>
      <c r="B86" s="20" t="s">
        <v>181</v>
      </c>
      <c r="C86" s="49">
        <v>8189664000</v>
      </c>
      <c r="D86" s="21"/>
      <c r="E86" s="56">
        <f>+C86+D86</f>
        <v>8189664000</v>
      </c>
    </row>
    <row r="87" spans="1:5" s="36" customFormat="1" ht="13.5">
      <c r="A87" s="35" t="s">
        <v>96</v>
      </c>
      <c r="B87" s="20" t="s">
        <v>188</v>
      </c>
      <c r="C87" s="49">
        <v>562600000</v>
      </c>
      <c r="D87" s="21"/>
      <c r="E87" s="56">
        <f>+C87+D87</f>
        <v>562600000</v>
      </c>
    </row>
    <row r="88" spans="1:5" s="32" customFormat="1" ht="13.5">
      <c r="A88" s="34" t="s">
        <v>97</v>
      </c>
      <c r="B88" s="14" t="s">
        <v>189</v>
      </c>
      <c r="C88" s="15">
        <f>+C89</f>
        <v>4705000000</v>
      </c>
      <c r="D88" s="15">
        <f>+D89</f>
        <v>0</v>
      </c>
      <c r="E88" s="55">
        <f>+E89</f>
        <v>4705000000</v>
      </c>
    </row>
    <row r="89" spans="1:5" s="36" customFormat="1" ht="13.5">
      <c r="A89" s="35" t="s">
        <v>98</v>
      </c>
      <c r="B89" s="20" t="s">
        <v>190</v>
      </c>
      <c r="C89" s="21">
        <f>SUM(C90:C91)</f>
        <v>4705000000</v>
      </c>
      <c r="D89" s="21">
        <f>SUM(D90:D91)</f>
        <v>0</v>
      </c>
      <c r="E89" s="56">
        <f>SUM(E90:E91)</f>
        <v>4705000000</v>
      </c>
    </row>
    <row r="90" spans="1:5" s="36" customFormat="1" ht="13.5">
      <c r="A90" s="35" t="s">
        <v>99</v>
      </c>
      <c r="B90" s="20" t="s">
        <v>191</v>
      </c>
      <c r="C90" s="49">
        <v>4566692000</v>
      </c>
      <c r="D90" s="21"/>
      <c r="E90" s="56">
        <f>+C90+D90</f>
        <v>4566692000</v>
      </c>
    </row>
    <row r="91" spans="1:5" s="36" customFormat="1" ht="13.5">
      <c r="A91" s="35" t="s">
        <v>100</v>
      </c>
      <c r="B91" s="20" t="s">
        <v>192</v>
      </c>
      <c r="C91" s="49">
        <v>138308000</v>
      </c>
      <c r="D91" s="21"/>
      <c r="E91" s="56">
        <f>+C91+D91</f>
        <v>138308000</v>
      </c>
    </row>
    <row r="92" spans="1:5" s="32" customFormat="1" ht="13.5">
      <c r="A92" s="34" t="s">
        <v>101</v>
      </c>
      <c r="B92" s="14" t="s">
        <v>102</v>
      </c>
      <c r="C92" s="15">
        <f>+C93</f>
        <v>4200000000</v>
      </c>
      <c r="D92" s="15">
        <f>+D93</f>
        <v>0</v>
      </c>
      <c r="E92" s="55">
        <f>+E93</f>
        <v>4200000000</v>
      </c>
    </row>
    <row r="93" spans="1:5" s="36" customFormat="1" ht="13.5">
      <c r="A93" s="35" t="s">
        <v>103</v>
      </c>
      <c r="B93" s="20" t="s">
        <v>193</v>
      </c>
      <c r="C93" s="21">
        <f>SUM(C94:C96)</f>
        <v>4200000000</v>
      </c>
      <c r="D93" s="21">
        <f>SUM(D94:D96)</f>
        <v>0</v>
      </c>
      <c r="E93" s="56">
        <f>SUM(E94:E96)</f>
        <v>4200000000</v>
      </c>
    </row>
    <row r="94" spans="1:5" s="36" customFormat="1" ht="13.5">
      <c r="A94" s="35" t="s">
        <v>104</v>
      </c>
      <c r="B94" s="20" t="s">
        <v>194</v>
      </c>
      <c r="C94" s="21">
        <v>0</v>
      </c>
      <c r="D94" s="21"/>
      <c r="E94" s="56">
        <f>+C94+D94</f>
        <v>0</v>
      </c>
    </row>
    <row r="95" spans="1:5" s="36" customFormat="1" ht="13.5">
      <c r="A95" s="35" t="s">
        <v>105</v>
      </c>
      <c r="B95" s="20" t="s">
        <v>106</v>
      </c>
      <c r="C95" s="49">
        <v>2903642000</v>
      </c>
      <c r="D95" s="21"/>
      <c r="E95" s="56">
        <f>+C95+D95</f>
        <v>2903642000</v>
      </c>
    </row>
    <row r="96" spans="1:5" s="36" customFormat="1" ht="13.5">
      <c r="A96" s="35" t="s">
        <v>107</v>
      </c>
      <c r="B96" s="20" t="s">
        <v>195</v>
      </c>
      <c r="C96" s="49">
        <v>1296358000</v>
      </c>
      <c r="D96" s="21"/>
      <c r="E96" s="56">
        <f>+C96+D96</f>
        <v>1296358000</v>
      </c>
    </row>
    <row r="97" spans="1:5" s="32" customFormat="1" ht="13.5">
      <c r="A97" s="34" t="s">
        <v>108</v>
      </c>
      <c r="B97" s="14" t="s">
        <v>196</v>
      </c>
      <c r="C97" s="15">
        <f>+C98+C100+C102</f>
        <v>33885254000</v>
      </c>
      <c r="D97" s="15">
        <f>+D98+D100+D102</f>
        <v>0</v>
      </c>
      <c r="E97" s="55">
        <f>+E98+E100+E102</f>
        <v>33885254000</v>
      </c>
    </row>
    <row r="98" spans="1:5" s="36" customFormat="1" ht="13.5">
      <c r="A98" s="35" t="s">
        <v>109</v>
      </c>
      <c r="B98" s="20" t="s">
        <v>197</v>
      </c>
      <c r="C98" s="21">
        <f>+C99</f>
        <v>12000000000</v>
      </c>
      <c r="D98" s="21">
        <f>+D99</f>
        <v>0</v>
      </c>
      <c r="E98" s="56">
        <f>+E99</f>
        <v>12000000000</v>
      </c>
    </row>
    <row r="99" spans="1:5" s="36" customFormat="1" ht="13.5">
      <c r="A99" s="35" t="s">
        <v>110</v>
      </c>
      <c r="B99" s="20" t="s">
        <v>198</v>
      </c>
      <c r="C99" s="50">
        <v>12000000000</v>
      </c>
      <c r="D99" s="21"/>
      <c r="E99" s="56">
        <f>+C99+D99</f>
        <v>12000000000</v>
      </c>
    </row>
    <row r="100" spans="1:5" s="36" customFormat="1" ht="13.5">
      <c r="A100" s="35" t="s">
        <v>111</v>
      </c>
      <c r="B100" s="20" t="s">
        <v>199</v>
      </c>
      <c r="C100" s="21">
        <f>+C101</f>
        <v>6000000000</v>
      </c>
      <c r="D100" s="21">
        <f>+D101</f>
        <v>0</v>
      </c>
      <c r="E100" s="56">
        <f>+E101</f>
        <v>6000000000</v>
      </c>
    </row>
    <row r="101" spans="1:5" s="36" customFormat="1" ht="13.5">
      <c r="A101" s="35" t="s">
        <v>112</v>
      </c>
      <c r="B101" s="20" t="s">
        <v>198</v>
      </c>
      <c r="C101" s="50">
        <v>6000000000</v>
      </c>
      <c r="D101" s="21"/>
      <c r="E101" s="56">
        <f>+C101+D101</f>
        <v>6000000000</v>
      </c>
    </row>
    <row r="102" spans="1:5" s="36" customFormat="1" ht="13.5">
      <c r="A102" s="35" t="s">
        <v>212</v>
      </c>
      <c r="B102" s="20" t="s">
        <v>211</v>
      </c>
      <c r="C102" s="21">
        <f>SUM(C103:C103)</f>
        <v>15885254000</v>
      </c>
      <c r="D102" s="21">
        <f>SUM(D103:D103)</f>
        <v>0</v>
      </c>
      <c r="E102" s="56">
        <f>SUM(E103:E103)</f>
        <v>15885254000</v>
      </c>
    </row>
    <row r="103" spans="1:5" s="36" customFormat="1" ht="13.5">
      <c r="A103" s="35" t="s">
        <v>213</v>
      </c>
      <c r="B103" s="20" t="s">
        <v>214</v>
      </c>
      <c r="C103" s="50">
        <v>15885254000</v>
      </c>
      <c r="D103" s="21"/>
      <c r="E103" s="56">
        <f>+C103+D103</f>
        <v>15885254000</v>
      </c>
    </row>
    <row r="104" spans="1:5" s="32" customFormat="1" ht="13.5">
      <c r="A104" s="34" t="s">
        <v>113</v>
      </c>
      <c r="B104" s="14" t="s">
        <v>200</v>
      </c>
      <c r="C104" s="15">
        <f>+C105+C110+C115+C119</f>
        <v>10295000000</v>
      </c>
      <c r="D104" s="15">
        <f>+D105+D110+D115+D119</f>
        <v>0</v>
      </c>
      <c r="E104" s="55">
        <f>+E105+E110+E115+E119</f>
        <v>10295000000</v>
      </c>
    </row>
    <row r="105" spans="1:5" s="32" customFormat="1" ht="13.5">
      <c r="A105" s="34" t="s">
        <v>114</v>
      </c>
      <c r="B105" s="14" t="s">
        <v>201</v>
      </c>
      <c r="C105" s="15">
        <f>+C106</f>
        <v>1200000000</v>
      </c>
      <c r="D105" s="15">
        <f>+D106</f>
        <v>0</v>
      </c>
      <c r="E105" s="55">
        <f>+E106</f>
        <v>1200000000</v>
      </c>
    </row>
    <row r="106" spans="1:5" s="36" customFormat="1" ht="13.5">
      <c r="A106" s="35" t="s">
        <v>115</v>
      </c>
      <c r="B106" s="20" t="s">
        <v>202</v>
      </c>
      <c r="C106" s="21">
        <f>SUM(C107:C109)</f>
        <v>1200000000</v>
      </c>
      <c r="D106" s="21">
        <f>SUM(D107:D109)</f>
        <v>0</v>
      </c>
      <c r="E106" s="56">
        <f>SUM(E107:E109)</f>
        <v>1200000000</v>
      </c>
    </row>
    <row r="107" spans="1:5" s="36" customFormat="1" ht="13.5">
      <c r="A107" s="35" t="s">
        <v>116</v>
      </c>
      <c r="B107" s="20" t="s">
        <v>203</v>
      </c>
      <c r="C107" s="49">
        <v>190336000</v>
      </c>
      <c r="D107" s="21"/>
      <c r="E107" s="56">
        <f>+C107+D107</f>
        <v>190336000</v>
      </c>
    </row>
    <row r="108" spans="1:5" s="36" customFormat="1" ht="13.5">
      <c r="A108" s="24" t="s">
        <v>225</v>
      </c>
      <c r="B108" s="20" t="s">
        <v>226</v>
      </c>
      <c r="C108" s="49">
        <v>90000000</v>
      </c>
      <c r="D108" s="21"/>
      <c r="E108" s="56">
        <f>+C108+D108</f>
        <v>90000000</v>
      </c>
    </row>
    <row r="109" spans="1:5" s="36" customFormat="1" ht="13.5">
      <c r="A109" s="35" t="s">
        <v>117</v>
      </c>
      <c r="B109" s="20" t="s">
        <v>204</v>
      </c>
      <c r="C109" s="49">
        <v>919664000</v>
      </c>
      <c r="D109" s="21"/>
      <c r="E109" s="56">
        <f>+C109+D109</f>
        <v>919664000</v>
      </c>
    </row>
    <row r="110" spans="1:5" s="32" customFormat="1" ht="13.5">
      <c r="A110" s="34" t="s">
        <v>118</v>
      </c>
      <c r="B110" s="14" t="s">
        <v>119</v>
      </c>
      <c r="C110" s="15">
        <f>+C111</f>
        <v>690000000</v>
      </c>
      <c r="D110" s="15">
        <f>+D111</f>
        <v>0</v>
      </c>
      <c r="E110" s="55">
        <f>+E111</f>
        <v>690000000</v>
      </c>
    </row>
    <row r="111" spans="1:5" s="36" customFormat="1" ht="13.5">
      <c r="A111" s="35" t="s">
        <v>120</v>
      </c>
      <c r="B111" s="20" t="s">
        <v>121</v>
      </c>
      <c r="C111" s="21">
        <f>SUM(C112:C114)</f>
        <v>690000000</v>
      </c>
      <c r="D111" s="21">
        <f>SUM(D112:D114)</f>
        <v>0</v>
      </c>
      <c r="E111" s="56">
        <f>SUM(E112:E114)</f>
        <v>690000000</v>
      </c>
    </row>
    <row r="112" spans="1:5" s="36" customFormat="1" ht="13.5">
      <c r="A112" s="35" t="s">
        <v>122</v>
      </c>
      <c r="B112" s="20" t="s">
        <v>123</v>
      </c>
      <c r="C112" s="49">
        <v>690000000</v>
      </c>
      <c r="D112" s="21"/>
      <c r="E112" s="56">
        <f>+C112+D112</f>
        <v>690000000</v>
      </c>
    </row>
    <row r="113" spans="1:5" s="36" customFormat="1" ht="13.5">
      <c r="A113" s="35" t="s">
        <v>124</v>
      </c>
      <c r="B113" s="20" t="s">
        <v>209</v>
      </c>
      <c r="C113" s="21">
        <v>0</v>
      </c>
      <c r="D113" s="21"/>
      <c r="E113" s="56">
        <f>+C113+D113</f>
        <v>0</v>
      </c>
    </row>
    <row r="114" spans="1:5" s="36" customFormat="1" ht="13.5">
      <c r="A114" s="35" t="s">
        <v>125</v>
      </c>
      <c r="B114" s="20" t="s">
        <v>210</v>
      </c>
      <c r="C114" s="21">
        <v>0</v>
      </c>
      <c r="D114" s="21"/>
      <c r="E114" s="56">
        <f>+C114+D114</f>
        <v>0</v>
      </c>
    </row>
    <row r="115" spans="1:5" s="32" customFormat="1" ht="13.5">
      <c r="A115" s="34" t="s">
        <v>126</v>
      </c>
      <c r="B115" s="14" t="s">
        <v>205</v>
      </c>
      <c r="C115" s="15">
        <f>+C116</f>
        <v>3405000000</v>
      </c>
      <c r="D115" s="15">
        <f>+D116</f>
        <v>0</v>
      </c>
      <c r="E115" s="55">
        <f>+E116</f>
        <v>3405000000</v>
      </c>
    </row>
    <row r="116" spans="1:5" s="36" customFormat="1" ht="13.5">
      <c r="A116" s="35" t="s">
        <v>127</v>
      </c>
      <c r="B116" s="20" t="s">
        <v>205</v>
      </c>
      <c r="C116" s="21">
        <f>SUM(C117:C118)</f>
        <v>3405000000</v>
      </c>
      <c r="D116" s="21">
        <f>SUM(D117:D118)</f>
        <v>0</v>
      </c>
      <c r="E116" s="56">
        <f>SUM(E117:E118)</f>
        <v>3405000000</v>
      </c>
    </row>
    <row r="117" spans="1:5" s="36" customFormat="1" ht="13.5">
      <c r="A117" s="35" t="s">
        <v>128</v>
      </c>
      <c r="B117" s="20" t="s">
        <v>206</v>
      </c>
      <c r="C117" s="49">
        <v>2238037000</v>
      </c>
      <c r="D117" s="21"/>
      <c r="E117" s="56">
        <f>+C117+D117</f>
        <v>2238037000</v>
      </c>
    </row>
    <row r="118" spans="1:5" s="36" customFormat="1" ht="13.5">
      <c r="A118" s="35" t="s">
        <v>129</v>
      </c>
      <c r="B118" s="20" t="s">
        <v>207</v>
      </c>
      <c r="C118" s="49">
        <v>1166963000</v>
      </c>
      <c r="D118" s="21"/>
      <c r="E118" s="56">
        <f>+C118+D118</f>
        <v>1166963000</v>
      </c>
    </row>
    <row r="119" spans="1:5" s="32" customFormat="1" ht="13.5">
      <c r="A119" s="34" t="s">
        <v>130</v>
      </c>
      <c r="B119" s="14" t="s">
        <v>131</v>
      </c>
      <c r="C119" s="15">
        <f aca="true" t="shared" si="3" ref="C119:E120">+C120</f>
        <v>5000000000</v>
      </c>
      <c r="D119" s="15">
        <f t="shared" si="3"/>
        <v>0</v>
      </c>
      <c r="E119" s="55">
        <f t="shared" si="3"/>
        <v>5000000000</v>
      </c>
    </row>
    <row r="120" spans="1:5" s="36" customFormat="1" ht="13.5">
      <c r="A120" s="35" t="s">
        <v>132</v>
      </c>
      <c r="B120" s="20" t="s">
        <v>224</v>
      </c>
      <c r="C120" s="21">
        <f t="shared" si="3"/>
        <v>5000000000</v>
      </c>
      <c r="D120" s="21">
        <f t="shared" si="3"/>
        <v>0</v>
      </c>
      <c r="E120" s="56">
        <f t="shared" si="3"/>
        <v>5000000000</v>
      </c>
    </row>
    <row r="121" spans="1:5" s="36" customFormat="1" ht="13.5">
      <c r="A121" s="35" t="s">
        <v>133</v>
      </c>
      <c r="B121" s="20" t="s">
        <v>208</v>
      </c>
      <c r="C121" s="50">
        <v>5000000000</v>
      </c>
      <c r="D121" s="21"/>
      <c r="E121" s="56">
        <f>+C121+D121</f>
        <v>5000000000</v>
      </c>
    </row>
    <row r="122" spans="1:5" s="13" customFormat="1" ht="13.5">
      <c r="A122" s="37" t="s">
        <v>135</v>
      </c>
      <c r="B122" s="37" t="s">
        <v>134</v>
      </c>
      <c r="C122" s="38">
        <f>+C123</f>
        <v>2156089000</v>
      </c>
      <c r="D122" s="38">
        <f>+D123</f>
        <v>0</v>
      </c>
      <c r="E122" s="59">
        <f>+E123</f>
        <v>2156089000</v>
      </c>
    </row>
    <row r="123" spans="1:5" ht="13.5">
      <c r="A123" s="39" t="s">
        <v>135</v>
      </c>
      <c r="B123" s="39" t="s">
        <v>134</v>
      </c>
      <c r="C123" s="40">
        <v>2156089000</v>
      </c>
      <c r="D123" s="40"/>
      <c r="E123" s="56">
        <f>+C123+D123</f>
        <v>2156089000</v>
      </c>
    </row>
    <row r="124" spans="1:5" ht="13.5">
      <c r="A124" s="41"/>
      <c r="B124" s="41"/>
      <c r="C124" s="42"/>
      <c r="D124" s="41"/>
      <c r="E124" s="60"/>
    </row>
    <row r="125" spans="1:5" ht="13.5">
      <c r="A125" s="41"/>
      <c r="B125" s="41"/>
      <c r="C125" s="42"/>
      <c r="D125" s="41"/>
      <c r="E125" s="60"/>
    </row>
    <row r="126" spans="1:5" ht="13.5">
      <c r="A126" s="41"/>
      <c r="B126" s="41"/>
      <c r="C126" s="42"/>
      <c r="D126" s="41"/>
      <c r="E126" s="60"/>
    </row>
    <row r="127" spans="1:5" ht="13.5">
      <c r="A127" s="41"/>
      <c r="B127" s="41"/>
      <c r="C127" s="42"/>
      <c r="D127" s="41"/>
      <c r="E127" s="60"/>
    </row>
    <row r="128" spans="1:5" ht="13.5">
      <c r="A128" s="41"/>
      <c r="B128" s="41"/>
      <c r="C128" s="42"/>
      <c r="D128" s="41"/>
      <c r="E128" s="60"/>
    </row>
    <row r="129" spans="1:5" ht="17.25">
      <c r="A129" s="41"/>
      <c r="B129" s="41"/>
      <c r="C129" s="42"/>
      <c r="D129" s="89"/>
      <c r="E129" s="89"/>
    </row>
    <row r="130" spans="1:5" ht="13.5">
      <c r="A130" s="41"/>
      <c r="B130" s="41"/>
      <c r="C130" s="42"/>
      <c r="D130" s="90"/>
      <c r="E130" s="90"/>
    </row>
    <row r="131" spans="1:5" s="44" customFormat="1" ht="13.5">
      <c r="A131" s="43"/>
      <c r="B131" s="43"/>
      <c r="C131" s="42"/>
      <c r="D131" s="1"/>
      <c r="E131" s="61"/>
    </row>
    <row r="132" spans="1:5" s="44" customFormat="1" ht="13.5">
      <c r="A132" s="43"/>
      <c r="B132" s="43"/>
      <c r="C132" s="42"/>
      <c r="D132" s="2"/>
      <c r="E132" s="61"/>
    </row>
    <row r="133" spans="1:5" s="44" customFormat="1" ht="13.5">
      <c r="A133" s="43"/>
      <c r="B133" s="43"/>
      <c r="C133" s="42"/>
      <c r="D133" s="2"/>
      <c r="E133" s="61"/>
    </row>
  </sheetData>
  <sheetProtection/>
  <mergeCells count="3">
    <mergeCell ref="D129:E129"/>
    <mergeCell ref="D130:E130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7">
      <pane xSplit="2" ySplit="1" topLeftCell="D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F8" sqref="F8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20.7109375" style="6" customWidth="1"/>
    <col min="5" max="5" width="19.7109375" style="62" bestFit="1" customWidth="1"/>
    <col min="6" max="6" width="12.28125" style="70" bestFit="1" customWidth="1"/>
    <col min="7" max="7" width="13.7109375" style="6" bestFit="1" customWidth="1"/>
    <col min="8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306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6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  <c r="F7" s="71"/>
    </row>
    <row r="8" spans="1:6" s="17" customFormat="1" ht="13.5">
      <c r="A8" s="14" t="s">
        <v>136</v>
      </c>
      <c r="B8" s="14" t="s">
        <v>0</v>
      </c>
      <c r="C8" s="15">
        <f>+C9+C74</f>
        <v>109700754000</v>
      </c>
      <c r="D8" s="15">
        <f>+D9+D74</f>
        <v>-1272986000</v>
      </c>
      <c r="E8" s="55">
        <f>+E9+E74</f>
        <v>108427768000</v>
      </c>
      <c r="F8" s="72">
        <f>+E8-ENERO!C8</f>
        <v>-1272986000</v>
      </c>
    </row>
    <row r="9" spans="1:6" s="17" customFormat="1" ht="13.5">
      <c r="A9" s="18" t="s">
        <v>215</v>
      </c>
      <c r="B9" s="14" t="s">
        <v>1</v>
      </c>
      <c r="C9" s="15">
        <f>+C10+C47+C73</f>
        <v>25159411000</v>
      </c>
      <c r="D9" s="15">
        <f>+D10+D47+D73</f>
        <v>-1272986000</v>
      </c>
      <c r="E9" s="55">
        <f>+E10+E47+E73</f>
        <v>23886425000</v>
      </c>
      <c r="F9" s="72"/>
    </row>
    <row r="10" spans="1:6" s="17" customFormat="1" ht="13.5">
      <c r="A10" s="19" t="s">
        <v>216</v>
      </c>
      <c r="B10" s="14" t="s">
        <v>2</v>
      </c>
      <c r="C10" s="15">
        <f>+C11+C27+C32</f>
        <v>18958505667</v>
      </c>
      <c r="D10" s="15">
        <f>+D11+D27+D32</f>
        <v>-1214000000</v>
      </c>
      <c r="E10" s="55">
        <f>+E11+E27+E32</f>
        <v>17744505667</v>
      </c>
      <c r="F10" s="72"/>
    </row>
    <row r="11" spans="1:6" s="17" customFormat="1" ht="13.5">
      <c r="A11" s="14" t="s">
        <v>3</v>
      </c>
      <c r="B11" s="14" t="s">
        <v>139</v>
      </c>
      <c r="C11" s="15">
        <f>SUM(C12:C26)</f>
        <v>11557881000</v>
      </c>
      <c r="D11" s="15">
        <f>SUM(D12:D26)</f>
        <v>-1010000000</v>
      </c>
      <c r="E11" s="55">
        <f>SUM(E12:E26)</f>
        <v>10547881000</v>
      </c>
      <c r="F11" s="73"/>
    </row>
    <row r="12" spans="1:6" s="22" customFormat="1" ht="13.5">
      <c r="A12" s="20" t="s">
        <v>4</v>
      </c>
      <c r="B12" s="20" t="s">
        <v>140</v>
      </c>
      <c r="C12" s="49">
        <v>5968143000</v>
      </c>
      <c r="D12" s="21">
        <v>-500000000</v>
      </c>
      <c r="E12" s="56">
        <f aca="true" t="shared" si="0" ref="E12:E26">+C12+D12</f>
        <v>5468143000</v>
      </c>
      <c r="F12" s="74"/>
    </row>
    <row r="13" spans="1:6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  <c r="F13" s="74"/>
    </row>
    <row r="14" spans="1:6" s="22" customFormat="1" ht="13.5">
      <c r="A14" s="20" t="s">
        <v>6</v>
      </c>
      <c r="B14" s="20" t="s">
        <v>142</v>
      </c>
      <c r="C14" s="49">
        <v>388952000</v>
      </c>
      <c r="D14" s="21">
        <v>-100000000</v>
      </c>
      <c r="E14" s="56">
        <f t="shared" si="0"/>
        <v>288952000</v>
      </c>
      <c r="F14" s="74"/>
    </row>
    <row r="15" spans="1:6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  <c r="F15" s="74"/>
    </row>
    <row r="16" spans="1:6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  <c r="F16" s="74"/>
    </row>
    <row r="17" spans="1:6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  <c r="F17" s="74"/>
    </row>
    <row r="18" spans="1:6" s="22" customFormat="1" ht="13.5">
      <c r="A18" s="20" t="s">
        <v>11</v>
      </c>
      <c r="B18" s="20" t="s">
        <v>12</v>
      </c>
      <c r="C18" s="49">
        <v>967437000</v>
      </c>
      <c r="D18" s="21">
        <v>-230000000</v>
      </c>
      <c r="E18" s="56">
        <f t="shared" si="0"/>
        <v>737437000</v>
      </c>
      <c r="F18" s="74"/>
    </row>
    <row r="19" spans="1:6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  <c r="F19" s="74"/>
    </row>
    <row r="20" spans="1:6" s="22" customFormat="1" ht="13.5">
      <c r="A20" s="20" t="s">
        <v>15</v>
      </c>
      <c r="B20" s="20" t="s">
        <v>16</v>
      </c>
      <c r="C20" s="49">
        <v>327720000</v>
      </c>
      <c r="D20" s="21"/>
      <c r="E20" s="56">
        <f t="shared" si="0"/>
        <v>327720000</v>
      </c>
      <c r="F20" s="74"/>
    </row>
    <row r="21" spans="1:7" s="25" customFormat="1" ht="13.5">
      <c r="A21" s="24" t="s">
        <v>17</v>
      </c>
      <c r="B21" s="20" t="s">
        <v>145</v>
      </c>
      <c r="C21" s="49">
        <v>1791235000</v>
      </c>
      <c r="D21" s="21">
        <v>-180000000</v>
      </c>
      <c r="E21" s="56">
        <f t="shared" si="0"/>
        <v>1611235000</v>
      </c>
      <c r="F21" s="75"/>
      <c r="G21" s="64"/>
    </row>
    <row r="22" spans="1:6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  <c r="F22" s="75"/>
    </row>
    <row r="23" spans="1:6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  <c r="F23" s="75"/>
    </row>
    <row r="24" spans="1:6" s="25" customFormat="1" ht="13.5">
      <c r="A24" s="24" t="s">
        <v>171</v>
      </c>
      <c r="B24" s="20" t="s">
        <v>172</v>
      </c>
      <c r="C24" s="49">
        <v>234139000</v>
      </c>
      <c r="D24" s="21"/>
      <c r="E24" s="56">
        <f t="shared" si="0"/>
        <v>234139000</v>
      </c>
      <c r="F24" s="75"/>
    </row>
    <row r="25" spans="1:6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  <c r="F25" s="75"/>
    </row>
    <row r="26" spans="1:6" s="25" customFormat="1" ht="13.5">
      <c r="A26" s="24" t="s">
        <v>23</v>
      </c>
      <c r="B26" s="20" t="s">
        <v>147</v>
      </c>
      <c r="C26" s="49">
        <v>103452000</v>
      </c>
      <c r="D26" s="21"/>
      <c r="E26" s="56">
        <f t="shared" si="0"/>
        <v>103452000</v>
      </c>
      <c r="F26" s="75"/>
    </row>
    <row r="27" spans="1:6" s="27" customFormat="1" ht="13.5">
      <c r="A27" s="26" t="s">
        <v>24</v>
      </c>
      <c r="B27" s="14" t="s">
        <v>25</v>
      </c>
      <c r="C27" s="57">
        <f>+C29+C30+C31</f>
        <v>3454604667</v>
      </c>
      <c r="D27" s="57">
        <f>+D29+D30+D31</f>
        <v>-54000000</v>
      </c>
      <c r="E27" s="57">
        <f>+E29+E30+E31</f>
        <v>3400604667</v>
      </c>
      <c r="F27" s="76"/>
    </row>
    <row r="28" spans="1:6" s="25" customFormat="1" ht="13.5">
      <c r="A28" s="24" t="s">
        <v>26</v>
      </c>
      <c r="B28" s="20" t="s">
        <v>27</v>
      </c>
      <c r="C28" s="21">
        <f>+C29</f>
        <v>2694094667</v>
      </c>
      <c r="D28" s="21">
        <f>+D29</f>
        <v>-170000000</v>
      </c>
      <c r="E28" s="58">
        <f>+E29</f>
        <v>2524094667</v>
      </c>
      <c r="F28" s="75"/>
    </row>
    <row r="29" spans="1:6" s="25" customFormat="1" ht="13.5">
      <c r="A29" s="24" t="s">
        <v>28</v>
      </c>
      <c r="B29" s="20" t="s">
        <v>29</v>
      </c>
      <c r="C29" s="49">
        <v>2694094667</v>
      </c>
      <c r="D29" s="21">
        <v>-170000000</v>
      </c>
      <c r="E29" s="56">
        <f>+C29+D29</f>
        <v>2524094667</v>
      </c>
      <c r="F29" s="75"/>
    </row>
    <row r="30" spans="1:6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  <c r="F30" s="75"/>
    </row>
    <row r="31" spans="1:6" s="25" customFormat="1" ht="13.5">
      <c r="A31" s="24" t="s">
        <v>307</v>
      </c>
      <c r="B31" s="20" t="s">
        <v>308</v>
      </c>
      <c r="C31" s="49"/>
      <c r="D31" s="21">
        <v>116000000</v>
      </c>
      <c r="E31" s="56">
        <f>+C31+D31</f>
        <v>116000000</v>
      </c>
      <c r="F31" s="75"/>
    </row>
    <row r="32" spans="1:6" s="27" customFormat="1" ht="13.5">
      <c r="A32" s="26" t="s">
        <v>31</v>
      </c>
      <c r="B32" s="14" t="s">
        <v>149</v>
      </c>
      <c r="C32" s="15">
        <f>+C33+C39</f>
        <v>3946020000</v>
      </c>
      <c r="D32" s="15">
        <f>+D33+D39</f>
        <v>-150000000</v>
      </c>
      <c r="E32" s="57">
        <f>+E33+E39</f>
        <v>3796020000</v>
      </c>
      <c r="F32" s="76"/>
    </row>
    <row r="33" spans="1:6" s="27" customFormat="1" ht="13.5">
      <c r="A33" s="26" t="s">
        <v>32</v>
      </c>
      <c r="B33" s="14" t="s">
        <v>33</v>
      </c>
      <c r="C33" s="15">
        <f>SUM(C34:C38)</f>
        <v>2449481000</v>
      </c>
      <c r="D33" s="15">
        <f>SUM(D34:D38)</f>
        <v>-150000000</v>
      </c>
      <c r="E33" s="57">
        <f>SUM(E34:E38)</f>
        <v>2299481000</v>
      </c>
      <c r="F33" s="76"/>
    </row>
    <row r="34" spans="1:6" s="25" customFormat="1" ht="13.5">
      <c r="A34" s="24" t="s">
        <v>34</v>
      </c>
      <c r="B34" s="20" t="s">
        <v>150</v>
      </c>
      <c r="C34" s="49">
        <v>597764000</v>
      </c>
      <c r="D34" s="21"/>
      <c r="E34" s="56">
        <f>+C34+D34</f>
        <v>597764000</v>
      </c>
      <c r="F34" s="75"/>
    </row>
    <row r="35" spans="1:6" s="25" customFormat="1" ht="13.5">
      <c r="A35" s="24" t="s">
        <v>35</v>
      </c>
      <c r="B35" s="20" t="s">
        <v>36</v>
      </c>
      <c r="C35" s="49">
        <v>575307000</v>
      </c>
      <c r="D35" s="21"/>
      <c r="E35" s="56">
        <f>+C35+D35</f>
        <v>575307000</v>
      </c>
      <c r="F35" s="75"/>
    </row>
    <row r="36" spans="1:6" s="25" customFormat="1" ht="13.5">
      <c r="A36" s="24" t="s">
        <v>37</v>
      </c>
      <c r="B36" s="20" t="s">
        <v>38</v>
      </c>
      <c r="C36" s="49">
        <v>773673000</v>
      </c>
      <c r="D36" s="21">
        <v>-100000000</v>
      </c>
      <c r="E36" s="56">
        <f>+C36+D36</f>
        <v>673673000</v>
      </c>
      <c r="F36" s="75"/>
    </row>
    <row r="37" spans="1:6" s="25" customFormat="1" ht="13.5">
      <c r="A37" s="24" t="s">
        <v>39</v>
      </c>
      <c r="B37" s="20" t="s">
        <v>151</v>
      </c>
      <c r="C37" s="49">
        <v>83336000</v>
      </c>
      <c r="D37" s="21"/>
      <c r="E37" s="56">
        <f>+C37+D37</f>
        <v>83336000</v>
      </c>
      <c r="F37" s="75"/>
    </row>
    <row r="38" spans="1:6" s="25" customFormat="1" ht="13.5">
      <c r="A38" s="24" t="s">
        <v>40</v>
      </c>
      <c r="B38" s="20" t="s">
        <v>152</v>
      </c>
      <c r="C38" s="49">
        <v>419401000</v>
      </c>
      <c r="D38" s="21">
        <v>-50000000</v>
      </c>
      <c r="E38" s="56">
        <f>+C38+D38</f>
        <v>369401000</v>
      </c>
      <c r="F38" s="75"/>
    </row>
    <row r="39" spans="1:6" s="27" customFormat="1" ht="13.5">
      <c r="A39" s="26" t="s">
        <v>41</v>
      </c>
      <c r="B39" s="14" t="s">
        <v>153</v>
      </c>
      <c r="C39" s="15">
        <f>SUM(C40:C46)</f>
        <v>1496539000</v>
      </c>
      <c r="D39" s="15">
        <f>SUM(D40:D46)</f>
        <v>0</v>
      </c>
      <c r="E39" s="57">
        <f>SUM(E40:E46)</f>
        <v>1496539000</v>
      </c>
      <c r="F39" s="76"/>
    </row>
    <row r="40" spans="1:6" s="25" customFormat="1" ht="13.5">
      <c r="A40" s="24" t="s">
        <v>42</v>
      </c>
      <c r="B40" s="20" t="s">
        <v>154</v>
      </c>
      <c r="C40" s="49">
        <v>458170000</v>
      </c>
      <c r="D40" s="21"/>
      <c r="E40" s="56">
        <f aca="true" t="shared" si="1" ref="E40:E46">+C40+D40</f>
        <v>458170000</v>
      </c>
      <c r="F40" s="75"/>
    </row>
    <row r="41" spans="1:6" s="25" customFormat="1" ht="13.5">
      <c r="A41" s="24" t="s">
        <v>43</v>
      </c>
      <c r="B41" s="20" t="s">
        <v>155</v>
      </c>
      <c r="C41" s="49">
        <v>516938000</v>
      </c>
      <c r="D41" s="21"/>
      <c r="E41" s="56">
        <f t="shared" si="1"/>
        <v>516938000</v>
      </c>
      <c r="F41" s="75"/>
    </row>
    <row r="42" spans="1:6" s="25" customFormat="1" ht="13.5">
      <c r="A42" s="24" t="s">
        <v>44</v>
      </c>
      <c r="B42" s="20" t="s">
        <v>45</v>
      </c>
      <c r="C42" s="49">
        <v>52425000</v>
      </c>
      <c r="D42" s="21"/>
      <c r="E42" s="56">
        <f t="shared" si="1"/>
        <v>52425000</v>
      </c>
      <c r="F42" s="75"/>
    </row>
    <row r="43" spans="1:6" s="25" customFormat="1" ht="13.5">
      <c r="A43" s="24" t="s">
        <v>46</v>
      </c>
      <c r="B43" s="20" t="s">
        <v>47</v>
      </c>
      <c r="C43" s="49">
        <v>314551000</v>
      </c>
      <c r="D43" s="21"/>
      <c r="E43" s="56">
        <f t="shared" si="1"/>
        <v>314551000</v>
      </c>
      <c r="F43" s="75"/>
    </row>
    <row r="44" spans="1:6" s="25" customFormat="1" ht="13.5">
      <c r="A44" s="24" t="s">
        <v>48</v>
      </c>
      <c r="B44" s="20" t="s">
        <v>49</v>
      </c>
      <c r="C44" s="49">
        <v>52425000</v>
      </c>
      <c r="D44" s="21"/>
      <c r="E44" s="56">
        <f t="shared" si="1"/>
        <v>52425000</v>
      </c>
      <c r="F44" s="75"/>
    </row>
    <row r="45" spans="1:6" s="25" customFormat="1" ht="13.5">
      <c r="A45" s="24" t="s">
        <v>50</v>
      </c>
      <c r="B45" s="20" t="s">
        <v>156</v>
      </c>
      <c r="C45" s="49">
        <v>100830000</v>
      </c>
      <c r="D45" s="21"/>
      <c r="E45" s="56">
        <f t="shared" si="1"/>
        <v>100830000</v>
      </c>
      <c r="F45" s="75"/>
    </row>
    <row r="46" spans="1:6" s="25" customFormat="1" ht="13.5">
      <c r="A46" s="24" t="s">
        <v>169</v>
      </c>
      <c r="B46" s="20" t="s">
        <v>168</v>
      </c>
      <c r="C46" s="21">
        <v>1200000</v>
      </c>
      <c r="D46" s="21"/>
      <c r="E46" s="56">
        <f t="shared" si="1"/>
        <v>1200000</v>
      </c>
      <c r="F46" s="75"/>
    </row>
    <row r="47" spans="1:6" s="27" customFormat="1" ht="13.5">
      <c r="A47" s="28" t="s">
        <v>157</v>
      </c>
      <c r="B47" s="14" t="s">
        <v>51</v>
      </c>
      <c r="C47" s="15">
        <f>+C48+C54+C70</f>
        <v>6200000000</v>
      </c>
      <c r="D47" s="15">
        <f>+D48+D54+D70</f>
        <v>-58986000</v>
      </c>
      <c r="E47" s="57">
        <f>+E48+E54+E70</f>
        <v>6141014000</v>
      </c>
      <c r="F47" s="77" t="s">
        <v>170</v>
      </c>
    </row>
    <row r="48" spans="1:6" s="27" customFormat="1" ht="13.5">
      <c r="A48" s="26" t="s">
        <v>52</v>
      </c>
      <c r="B48" s="14" t="s">
        <v>158</v>
      </c>
      <c r="C48" s="15">
        <f>SUM(C49:C53)</f>
        <v>1983300000</v>
      </c>
      <c r="D48" s="15">
        <f>SUM(D49:D53)</f>
        <v>-67368000</v>
      </c>
      <c r="E48" s="57">
        <f>SUM(E49:E53)</f>
        <v>1915932000</v>
      </c>
      <c r="F48" s="76" t="s">
        <v>170</v>
      </c>
    </row>
    <row r="49" spans="1:6" s="25" customFormat="1" ht="13.5">
      <c r="A49" s="24" t="s">
        <v>53</v>
      </c>
      <c r="B49" s="20" t="s">
        <v>159</v>
      </c>
      <c r="C49" s="49">
        <v>3400000</v>
      </c>
      <c r="D49" s="21">
        <v>-291000</v>
      </c>
      <c r="E49" s="56">
        <f>+C49+D49</f>
        <v>3109000</v>
      </c>
      <c r="F49" s="75"/>
    </row>
    <row r="50" spans="1:6" s="25" customFormat="1" ht="13.5">
      <c r="A50" s="24" t="s">
        <v>54</v>
      </c>
      <c r="B50" s="24" t="s">
        <v>55</v>
      </c>
      <c r="C50" s="49">
        <v>1500000000</v>
      </c>
      <c r="D50" s="23"/>
      <c r="E50" s="58">
        <f>+C50+D50</f>
        <v>1500000000</v>
      </c>
      <c r="F50" s="75"/>
    </row>
    <row r="51" spans="1:6" s="25" customFormat="1" ht="13.5">
      <c r="A51" s="24" t="s">
        <v>56</v>
      </c>
      <c r="B51" s="20" t="s">
        <v>160</v>
      </c>
      <c r="C51" s="49">
        <v>131500000</v>
      </c>
      <c r="D51" s="21">
        <v>-17232000</v>
      </c>
      <c r="E51" s="56">
        <f>+C51+D51</f>
        <v>114268000</v>
      </c>
      <c r="F51" s="75"/>
    </row>
    <row r="52" spans="1:6" s="25" customFormat="1" ht="13.5">
      <c r="A52" s="24" t="s">
        <v>57</v>
      </c>
      <c r="B52" s="20" t="s">
        <v>58</v>
      </c>
      <c r="C52" s="49">
        <v>323400000</v>
      </c>
      <c r="D52" s="21">
        <v>-49845000</v>
      </c>
      <c r="E52" s="56">
        <f>+C52+D52</f>
        <v>273555000</v>
      </c>
      <c r="F52" s="75"/>
    </row>
    <row r="53" spans="1:6" s="25" customFormat="1" ht="13.5">
      <c r="A53" s="24" t="s">
        <v>174</v>
      </c>
      <c r="B53" s="20" t="s">
        <v>173</v>
      </c>
      <c r="C53" s="49">
        <v>25000000</v>
      </c>
      <c r="D53" s="21"/>
      <c r="E53" s="56">
        <f>+C53+D53</f>
        <v>25000000</v>
      </c>
      <c r="F53" s="75"/>
    </row>
    <row r="54" spans="1:6" s="27" customFormat="1" ht="13.5">
      <c r="A54" s="26" t="s">
        <v>59</v>
      </c>
      <c r="B54" s="14" t="s">
        <v>161</v>
      </c>
      <c r="C54" s="15">
        <f>SUM(C55:C69)</f>
        <v>4209700000</v>
      </c>
      <c r="D54" s="15">
        <f>SUM(D55:D69)</f>
        <v>8382000</v>
      </c>
      <c r="E54" s="57">
        <f>SUM(E55:E69)</f>
        <v>4218082000</v>
      </c>
      <c r="F54" s="77" t="s">
        <v>170</v>
      </c>
    </row>
    <row r="55" spans="1:6" s="25" customFormat="1" ht="13.5">
      <c r="A55" s="24" t="s">
        <v>60</v>
      </c>
      <c r="B55" s="20" t="s">
        <v>61</v>
      </c>
      <c r="C55" s="49">
        <v>156800000</v>
      </c>
      <c r="D55" s="21">
        <v>10427000</v>
      </c>
      <c r="E55" s="56">
        <f aca="true" t="shared" si="2" ref="E55:E69">+C55+D55</f>
        <v>167227000</v>
      </c>
      <c r="F55" s="75"/>
    </row>
    <row r="56" spans="1:6" s="25" customFormat="1" ht="13.5">
      <c r="A56" s="24" t="s">
        <v>218</v>
      </c>
      <c r="B56" s="20" t="s">
        <v>219</v>
      </c>
      <c r="C56" s="21">
        <v>11100000</v>
      </c>
      <c r="D56" s="21">
        <v>16720000</v>
      </c>
      <c r="E56" s="56">
        <f t="shared" si="2"/>
        <v>27820000</v>
      </c>
      <c r="F56" s="75"/>
    </row>
    <row r="57" spans="1:6" s="25" customFormat="1" ht="13.5">
      <c r="A57" s="24" t="s">
        <v>62</v>
      </c>
      <c r="B57" s="20" t="s">
        <v>162</v>
      </c>
      <c r="C57" s="49">
        <v>1203000000</v>
      </c>
      <c r="D57" s="21"/>
      <c r="E57" s="56">
        <f t="shared" si="2"/>
        <v>1203000000</v>
      </c>
      <c r="F57" s="75"/>
    </row>
    <row r="58" spans="1:6" s="25" customFormat="1" ht="13.5">
      <c r="A58" s="24" t="s">
        <v>63</v>
      </c>
      <c r="B58" s="20" t="s">
        <v>64</v>
      </c>
      <c r="C58" s="49">
        <v>140000000</v>
      </c>
      <c r="D58" s="21"/>
      <c r="E58" s="56">
        <f t="shared" si="2"/>
        <v>140000000</v>
      </c>
      <c r="F58" s="75"/>
    </row>
    <row r="59" spans="1:6" s="25" customFormat="1" ht="13.5">
      <c r="A59" s="24" t="s">
        <v>65</v>
      </c>
      <c r="B59" s="20" t="s">
        <v>66</v>
      </c>
      <c r="C59" s="49">
        <v>1562300000</v>
      </c>
      <c r="D59" s="21"/>
      <c r="E59" s="56">
        <f t="shared" si="2"/>
        <v>1562300000</v>
      </c>
      <c r="F59" s="75"/>
    </row>
    <row r="60" spans="1:6" s="25" customFormat="1" ht="13.5">
      <c r="A60" s="24" t="s">
        <v>67</v>
      </c>
      <c r="B60" s="20" t="s">
        <v>68</v>
      </c>
      <c r="C60" s="49">
        <v>294500000</v>
      </c>
      <c r="D60" s="21">
        <v>-18765000</v>
      </c>
      <c r="E60" s="56">
        <f t="shared" si="2"/>
        <v>275735000</v>
      </c>
      <c r="F60" s="75"/>
    </row>
    <row r="61" spans="1:6" s="25" customFormat="1" ht="13.5">
      <c r="A61" s="24" t="s">
        <v>69</v>
      </c>
      <c r="B61" s="20" t="s">
        <v>163</v>
      </c>
      <c r="C61" s="49">
        <v>270000000</v>
      </c>
      <c r="D61" s="21"/>
      <c r="E61" s="56">
        <f t="shared" si="2"/>
        <v>270000000</v>
      </c>
      <c r="F61" s="75"/>
    </row>
    <row r="62" spans="1:6" s="25" customFormat="1" ht="13.5">
      <c r="A62" s="24" t="s">
        <v>70</v>
      </c>
      <c r="B62" s="20" t="s">
        <v>71</v>
      </c>
      <c r="C62" s="49">
        <v>76000000</v>
      </c>
      <c r="D62" s="21"/>
      <c r="E62" s="56">
        <f t="shared" si="2"/>
        <v>76000000</v>
      </c>
      <c r="F62" s="78"/>
    </row>
    <row r="63" spans="1:6" s="25" customFormat="1" ht="13.5">
      <c r="A63" s="24" t="s">
        <v>72</v>
      </c>
      <c r="B63" s="20" t="s">
        <v>73</v>
      </c>
      <c r="C63" s="49">
        <v>25000000</v>
      </c>
      <c r="D63" s="21"/>
      <c r="E63" s="56">
        <f t="shared" si="2"/>
        <v>25000000</v>
      </c>
      <c r="F63" s="75"/>
    </row>
    <row r="64" spans="1:6" s="25" customFormat="1" ht="13.5">
      <c r="A64" s="24" t="s">
        <v>74</v>
      </c>
      <c r="B64" s="20" t="s">
        <v>223</v>
      </c>
      <c r="C64" s="49">
        <v>241000000</v>
      </c>
      <c r="D64" s="21"/>
      <c r="E64" s="56">
        <f t="shared" si="2"/>
        <v>241000000</v>
      </c>
      <c r="F64" s="75"/>
    </row>
    <row r="65" spans="1:6" s="25" customFormat="1" ht="13.5">
      <c r="A65" s="24" t="s">
        <v>217</v>
      </c>
      <c r="B65" s="20" t="s">
        <v>231</v>
      </c>
      <c r="C65" s="21">
        <v>40000000</v>
      </c>
      <c r="D65" s="21"/>
      <c r="E65" s="56">
        <f t="shared" si="2"/>
        <v>40000000</v>
      </c>
      <c r="F65" s="75"/>
    </row>
    <row r="66" spans="1:6" s="25" customFormat="1" ht="13.5">
      <c r="A66" s="24" t="s">
        <v>229</v>
      </c>
      <c r="B66" s="20" t="s">
        <v>230</v>
      </c>
      <c r="C66" s="21"/>
      <c r="D66" s="21"/>
      <c r="E66" s="56">
        <f t="shared" si="2"/>
        <v>0</v>
      </c>
      <c r="F66" s="75"/>
    </row>
    <row r="67" spans="1:6" s="25" customFormat="1" ht="13.5">
      <c r="A67" s="24" t="s">
        <v>75</v>
      </c>
      <c r="B67" s="20" t="s">
        <v>76</v>
      </c>
      <c r="C67" s="49">
        <v>140000000</v>
      </c>
      <c r="D67" s="21"/>
      <c r="E67" s="56">
        <f t="shared" si="2"/>
        <v>140000000</v>
      </c>
      <c r="F67" s="75"/>
    </row>
    <row r="68" spans="1:6" s="25" customFormat="1" ht="13.5">
      <c r="A68" s="24" t="s">
        <v>77</v>
      </c>
      <c r="B68" s="20" t="s">
        <v>164</v>
      </c>
      <c r="C68" s="49">
        <v>0</v>
      </c>
      <c r="D68" s="21"/>
      <c r="E68" s="56">
        <f t="shared" si="2"/>
        <v>0</v>
      </c>
      <c r="F68" s="75"/>
    </row>
    <row r="69" spans="1:6" s="25" customFormat="1" ht="13.5">
      <c r="A69" s="24" t="s">
        <v>78</v>
      </c>
      <c r="B69" s="20" t="s">
        <v>79</v>
      </c>
      <c r="C69" s="49">
        <v>50000000</v>
      </c>
      <c r="D69" s="21"/>
      <c r="E69" s="56">
        <f t="shared" si="2"/>
        <v>50000000</v>
      </c>
      <c r="F69" s="75"/>
    </row>
    <row r="70" spans="1:6" s="27" customFormat="1" ht="13.5">
      <c r="A70" s="26" t="s">
        <v>176</v>
      </c>
      <c r="B70" s="14" t="s">
        <v>177</v>
      </c>
      <c r="C70" s="15">
        <f>SUM(C71:C72)</f>
        <v>7000000</v>
      </c>
      <c r="D70" s="15">
        <f>SUM(D71:D72)</f>
        <v>0</v>
      </c>
      <c r="E70" s="55">
        <f>SUM(E71:E72)</f>
        <v>7000000</v>
      </c>
      <c r="F70" s="76"/>
    </row>
    <row r="71" spans="1:6" s="27" customFormat="1" ht="13.5">
      <c r="A71" s="24" t="s">
        <v>220</v>
      </c>
      <c r="B71" s="20" t="s">
        <v>221</v>
      </c>
      <c r="C71" s="21">
        <v>0</v>
      </c>
      <c r="D71" s="21"/>
      <c r="E71" s="56">
        <f>+C71+D71</f>
        <v>0</v>
      </c>
      <c r="F71" s="76"/>
    </row>
    <row r="72" spans="1:6" s="25" customFormat="1" ht="13.5">
      <c r="A72" s="24" t="s">
        <v>80</v>
      </c>
      <c r="B72" s="20" t="s">
        <v>81</v>
      </c>
      <c r="C72" s="49">
        <v>7000000</v>
      </c>
      <c r="D72" s="21"/>
      <c r="E72" s="56">
        <f>+C72+D72</f>
        <v>7000000</v>
      </c>
      <c r="F72" s="75"/>
    </row>
    <row r="73" spans="1:6" s="25" customFormat="1" ht="13.5">
      <c r="A73" s="30" t="s">
        <v>222</v>
      </c>
      <c r="B73" s="20" t="s">
        <v>134</v>
      </c>
      <c r="C73" s="21">
        <v>905333</v>
      </c>
      <c r="D73" s="21"/>
      <c r="E73" s="56">
        <f>+C73+D73</f>
        <v>905333</v>
      </c>
      <c r="F73" s="75"/>
    </row>
    <row r="74" spans="1:6" s="32" customFormat="1" ht="13.5">
      <c r="A74" s="31" t="s">
        <v>137</v>
      </c>
      <c r="B74" s="14" t="s">
        <v>175</v>
      </c>
      <c r="C74" s="15">
        <f>+C75+C123+C158</f>
        <v>84541343000</v>
      </c>
      <c r="D74" s="15">
        <f>+D75+D123+D158</f>
        <v>0</v>
      </c>
      <c r="E74" s="15">
        <f>+E75+E123+E158</f>
        <v>84541343000</v>
      </c>
      <c r="F74" s="79"/>
    </row>
    <row r="75" spans="1:6" s="32" customFormat="1" ht="13.5">
      <c r="A75" s="33" t="s">
        <v>138</v>
      </c>
      <c r="B75" s="14" t="s">
        <v>82</v>
      </c>
      <c r="C75" s="15">
        <f>+C76</f>
        <v>15007397471</v>
      </c>
      <c r="D75" s="15">
        <f>+D76</f>
        <v>0</v>
      </c>
      <c r="E75" s="55">
        <f>+E76</f>
        <v>15007397471</v>
      </c>
      <c r="F75" s="79"/>
    </row>
    <row r="76" spans="1:6" s="32" customFormat="1" ht="13.5">
      <c r="A76" s="66" t="s">
        <v>83</v>
      </c>
      <c r="B76" s="67" t="s">
        <v>84</v>
      </c>
      <c r="C76" s="68">
        <f>+C77+C105</f>
        <v>15007397471</v>
      </c>
      <c r="D76" s="68">
        <f>+D77+D105</f>
        <v>0</v>
      </c>
      <c r="E76" s="69">
        <f>+E77+E105</f>
        <v>15007397471</v>
      </c>
      <c r="F76" s="79"/>
    </row>
    <row r="77" spans="1:6" s="32" customFormat="1" ht="13.5">
      <c r="A77" s="34" t="s">
        <v>85</v>
      </c>
      <c r="B77" s="14" t="s">
        <v>178</v>
      </c>
      <c r="C77" s="15">
        <f>+C78+C89+C93+C98</f>
        <v>12004759452</v>
      </c>
      <c r="D77" s="15">
        <f>+D78+D89+D93+D98</f>
        <v>0</v>
      </c>
      <c r="E77" s="55">
        <f>+E78+E89+E93+E98</f>
        <v>12004759452</v>
      </c>
      <c r="F77" s="79"/>
    </row>
    <row r="78" spans="1:6" s="32" customFormat="1" ht="13.5">
      <c r="A78" s="34" t="s">
        <v>86</v>
      </c>
      <c r="B78" s="14" t="s">
        <v>179</v>
      </c>
      <c r="C78" s="15">
        <f>+C79+C81+C84</f>
        <v>5798052058</v>
      </c>
      <c r="D78" s="15">
        <f>+D79+D81+D84</f>
        <v>0</v>
      </c>
      <c r="E78" s="55">
        <f>+E79+E81+E84</f>
        <v>5798052058</v>
      </c>
      <c r="F78" s="79"/>
    </row>
    <row r="79" spans="1:6" s="36" customFormat="1" ht="13.5">
      <c r="A79" s="35" t="s">
        <v>87</v>
      </c>
      <c r="B79" s="20" t="s">
        <v>180</v>
      </c>
      <c r="C79" s="21">
        <f>+C80</f>
        <v>1000648340</v>
      </c>
      <c r="D79" s="21">
        <f>+D80</f>
        <v>0</v>
      </c>
      <c r="E79" s="56">
        <f>+E80</f>
        <v>1000648340</v>
      </c>
      <c r="F79" s="80"/>
    </row>
    <row r="80" spans="1:6" s="36" customFormat="1" ht="13.5">
      <c r="A80" s="35" t="s">
        <v>88</v>
      </c>
      <c r="B80" s="20" t="s">
        <v>181</v>
      </c>
      <c r="C80" s="21">
        <v>1000648340</v>
      </c>
      <c r="D80" s="21"/>
      <c r="E80" s="56">
        <f>+C80+D80</f>
        <v>1000648340</v>
      </c>
      <c r="F80" s="80"/>
    </row>
    <row r="81" spans="1:6" s="36" customFormat="1" ht="13.5">
      <c r="A81" s="35" t="s">
        <v>89</v>
      </c>
      <c r="B81" s="20" t="s">
        <v>182</v>
      </c>
      <c r="C81" s="21">
        <f>SUM(C82:C83)</f>
        <v>1506785472</v>
      </c>
      <c r="D81" s="21">
        <f>SUM(D82:D83)</f>
        <v>0</v>
      </c>
      <c r="E81" s="56">
        <f>SUM(E82:E83)</f>
        <v>1506785472</v>
      </c>
      <c r="F81" s="80"/>
    </row>
    <row r="82" spans="1:6" s="36" customFormat="1" ht="13.5">
      <c r="A82" s="35" t="s">
        <v>90</v>
      </c>
      <c r="B82" s="20" t="s">
        <v>183</v>
      </c>
      <c r="C82" s="49">
        <v>1381450746</v>
      </c>
      <c r="D82" s="49"/>
      <c r="E82" s="56">
        <f>+C82+D82</f>
        <v>1381450746</v>
      </c>
      <c r="F82" s="80"/>
    </row>
    <row r="83" spans="1:6" s="36" customFormat="1" ht="13.5">
      <c r="A83" s="35" t="s">
        <v>91</v>
      </c>
      <c r="B83" s="20" t="s">
        <v>184</v>
      </c>
      <c r="C83" s="49">
        <v>125334726</v>
      </c>
      <c r="D83" s="49"/>
      <c r="E83" s="56">
        <f>+C83+D83</f>
        <v>125334726</v>
      </c>
      <c r="F83" s="80"/>
    </row>
    <row r="84" spans="1:6" s="36" customFormat="1" ht="13.5">
      <c r="A84" s="35" t="s">
        <v>92</v>
      </c>
      <c r="B84" s="20" t="s">
        <v>185</v>
      </c>
      <c r="C84" s="21">
        <f>SUM(C85:C88)</f>
        <v>3290618246</v>
      </c>
      <c r="D84" s="21">
        <f>SUM(D85:D88)</f>
        <v>0</v>
      </c>
      <c r="E84" s="56">
        <f>SUM(E85:E88)</f>
        <v>3290618246</v>
      </c>
      <c r="F84" s="80"/>
    </row>
    <row r="85" spans="1:6" s="36" customFormat="1" ht="13.5">
      <c r="A85" s="35" t="s">
        <v>93</v>
      </c>
      <c r="B85" s="20" t="s">
        <v>186</v>
      </c>
      <c r="C85" s="49">
        <v>572662791</v>
      </c>
      <c r="D85" s="49"/>
      <c r="E85" s="56">
        <f>+C85+D85</f>
        <v>572662791</v>
      </c>
      <c r="F85" s="80"/>
    </row>
    <row r="86" spans="1:6" s="36" customFormat="1" ht="13.5">
      <c r="A86" s="35" t="s">
        <v>94</v>
      </c>
      <c r="B86" s="20" t="s">
        <v>187</v>
      </c>
      <c r="C86" s="49">
        <v>19751665</v>
      </c>
      <c r="D86" s="49"/>
      <c r="E86" s="56">
        <f>+C86+D86</f>
        <v>19751665</v>
      </c>
      <c r="F86" s="80"/>
    </row>
    <row r="87" spans="1:6" s="36" customFormat="1" ht="13.5">
      <c r="A87" s="35" t="s">
        <v>95</v>
      </c>
      <c r="B87" s="20" t="s">
        <v>181</v>
      </c>
      <c r="C87" s="49">
        <v>2604521015</v>
      </c>
      <c r="D87" s="49"/>
      <c r="E87" s="56">
        <f>+C87+D87</f>
        <v>2604521015</v>
      </c>
      <c r="F87" s="80"/>
    </row>
    <row r="88" spans="1:6" s="36" customFormat="1" ht="13.5">
      <c r="A88" s="35" t="s">
        <v>96</v>
      </c>
      <c r="B88" s="20" t="s">
        <v>188</v>
      </c>
      <c r="C88" s="49">
        <v>93682775</v>
      </c>
      <c r="D88" s="49"/>
      <c r="E88" s="56">
        <f>+C88+D88</f>
        <v>93682775</v>
      </c>
      <c r="F88" s="80"/>
    </row>
    <row r="89" spans="1:6" s="32" customFormat="1" ht="13.5">
      <c r="A89" s="34" t="s">
        <v>97</v>
      </c>
      <c r="B89" s="14" t="s">
        <v>189</v>
      </c>
      <c r="C89" s="15">
        <f>+C90</f>
        <v>951961720</v>
      </c>
      <c r="D89" s="15">
        <f>+D90</f>
        <v>0</v>
      </c>
      <c r="E89" s="55">
        <f>+E90</f>
        <v>951961720</v>
      </c>
      <c r="F89" s="79"/>
    </row>
    <row r="90" spans="1:6" s="36" customFormat="1" ht="13.5">
      <c r="A90" s="35" t="s">
        <v>98</v>
      </c>
      <c r="B90" s="20" t="s">
        <v>190</v>
      </c>
      <c r="C90" s="21">
        <f>SUM(C91:C92)</f>
        <v>951961720</v>
      </c>
      <c r="D90" s="21">
        <f>SUM(D91:D92)</f>
        <v>0</v>
      </c>
      <c r="E90" s="56">
        <f>SUM(E91:E92)</f>
        <v>951961720</v>
      </c>
      <c r="F90" s="80"/>
    </row>
    <row r="91" spans="1:6" s="36" customFormat="1" ht="13.5">
      <c r="A91" s="35" t="s">
        <v>99</v>
      </c>
      <c r="B91" s="20" t="s">
        <v>191</v>
      </c>
      <c r="C91" s="49">
        <v>931003640</v>
      </c>
      <c r="D91" s="49"/>
      <c r="E91" s="56">
        <f>+C91+D91</f>
        <v>931003640</v>
      </c>
      <c r="F91" s="80"/>
    </row>
    <row r="92" spans="1:6" s="36" customFormat="1" ht="13.5">
      <c r="A92" s="35" t="s">
        <v>100</v>
      </c>
      <c r="B92" s="20" t="s">
        <v>192</v>
      </c>
      <c r="C92" s="49">
        <v>20958080</v>
      </c>
      <c r="D92" s="49"/>
      <c r="E92" s="56">
        <f>+C92+D92</f>
        <v>20958080</v>
      </c>
      <c r="F92" s="80"/>
    </row>
    <row r="93" spans="1:6" s="32" customFormat="1" ht="13.5">
      <c r="A93" s="34" t="s">
        <v>101</v>
      </c>
      <c r="B93" s="14" t="s">
        <v>102</v>
      </c>
      <c r="C93" s="15">
        <f>+C94</f>
        <v>1019504822</v>
      </c>
      <c r="D93" s="15">
        <f>+D94</f>
        <v>0</v>
      </c>
      <c r="E93" s="55">
        <f>+E94</f>
        <v>1019504822</v>
      </c>
      <c r="F93" s="79"/>
    </row>
    <row r="94" spans="1:6" s="36" customFormat="1" ht="13.5">
      <c r="A94" s="35" t="s">
        <v>103</v>
      </c>
      <c r="B94" s="20" t="s">
        <v>193</v>
      </c>
      <c r="C94" s="21">
        <f>SUM(C95:C97)</f>
        <v>1019504822</v>
      </c>
      <c r="D94" s="21">
        <f>SUM(D95:D97)</f>
        <v>0</v>
      </c>
      <c r="E94" s="56">
        <f>SUM(E95:E97)</f>
        <v>1019504822</v>
      </c>
      <c r="F94" s="80"/>
    </row>
    <row r="95" spans="1:6" s="36" customFormat="1" ht="13.5">
      <c r="A95" s="35" t="s">
        <v>104</v>
      </c>
      <c r="B95" s="20" t="s">
        <v>194</v>
      </c>
      <c r="C95" s="21">
        <v>0</v>
      </c>
      <c r="D95" s="21"/>
      <c r="E95" s="56">
        <f>+C95+D95</f>
        <v>0</v>
      </c>
      <c r="F95" s="80"/>
    </row>
    <row r="96" spans="1:6" s="36" customFormat="1" ht="13.5">
      <c r="A96" s="35" t="s">
        <v>105</v>
      </c>
      <c r="B96" s="20" t="s">
        <v>106</v>
      </c>
      <c r="C96" s="49">
        <v>723411803</v>
      </c>
      <c r="D96" s="49"/>
      <c r="E96" s="56">
        <f>+C96+D96</f>
        <v>723411803</v>
      </c>
      <c r="F96" s="80"/>
    </row>
    <row r="97" spans="1:6" s="36" customFormat="1" ht="13.5">
      <c r="A97" s="35" t="s">
        <v>107</v>
      </c>
      <c r="B97" s="20" t="s">
        <v>195</v>
      </c>
      <c r="C97" s="49">
        <v>296093019</v>
      </c>
      <c r="D97" s="49"/>
      <c r="E97" s="56">
        <f>+C97+D97</f>
        <v>296093019</v>
      </c>
      <c r="F97" s="80"/>
    </row>
    <row r="98" spans="1:6" s="32" customFormat="1" ht="13.5">
      <c r="A98" s="34" t="s">
        <v>108</v>
      </c>
      <c r="B98" s="14" t="s">
        <v>196</v>
      </c>
      <c r="C98" s="15">
        <f>+C99+C101+C103</f>
        <v>4235240852</v>
      </c>
      <c r="D98" s="15">
        <f>+D99+D101+D103</f>
        <v>0</v>
      </c>
      <c r="E98" s="55">
        <f>+E99+E101+E103</f>
        <v>4235240852</v>
      </c>
      <c r="F98" s="79"/>
    </row>
    <row r="99" spans="1:6" s="36" customFormat="1" ht="13.5">
      <c r="A99" s="35" t="s">
        <v>109</v>
      </c>
      <c r="B99" s="20" t="s">
        <v>197</v>
      </c>
      <c r="C99" s="21">
        <f>+C100</f>
        <v>2137094235</v>
      </c>
      <c r="D99" s="21">
        <f>+D100</f>
        <v>0</v>
      </c>
      <c r="E99" s="56">
        <f>+E100</f>
        <v>2137094235</v>
      </c>
      <c r="F99" s="80"/>
    </row>
    <row r="100" spans="1:6" s="36" customFormat="1" ht="13.5">
      <c r="A100" s="35" t="s">
        <v>110</v>
      </c>
      <c r="B100" s="20" t="s">
        <v>198</v>
      </c>
      <c r="C100" s="50">
        <v>2137094235</v>
      </c>
      <c r="D100" s="50"/>
      <c r="E100" s="56">
        <f>+C100+D100</f>
        <v>2137094235</v>
      </c>
      <c r="F100" s="80"/>
    </row>
    <row r="101" spans="1:6" s="36" customFormat="1" ht="13.5">
      <c r="A101" s="35" t="s">
        <v>111</v>
      </c>
      <c r="B101" s="20" t="s">
        <v>199</v>
      </c>
      <c r="C101" s="21">
        <f>+C102</f>
        <v>2054072165</v>
      </c>
      <c r="D101" s="21">
        <f>+D102</f>
        <v>0</v>
      </c>
      <c r="E101" s="56">
        <f>+E102</f>
        <v>2054072165</v>
      </c>
      <c r="F101" s="80"/>
    </row>
    <row r="102" spans="1:6" s="36" customFormat="1" ht="13.5">
      <c r="A102" s="35" t="s">
        <v>112</v>
      </c>
      <c r="B102" s="20" t="s">
        <v>198</v>
      </c>
      <c r="C102" s="50">
        <v>2054072165</v>
      </c>
      <c r="D102" s="50"/>
      <c r="E102" s="56">
        <f>+C102+D102</f>
        <v>2054072165</v>
      </c>
      <c r="F102" s="80"/>
    </row>
    <row r="103" spans="1:6" s="36" customFormat="1" ht="13.5">
      <c r="A103" s="35" t="s">
        <v>212</v>
      </c>
      <c r="B103" s="20" t="s">
        <v>211</v>
      </c>
      <c r="C103" s="21">
        <f>SUM(C104:C104)</f>
        <v>44074452</v>
      </c>
      <c r="D103" s="21">
        <f>SUM(D104:D104)</f>
        <v>0</v>
      </c>
      <c r="E103" s="56">
        <f>SUM(E104:E104)</f>
        <v>44074452</v>
      </c>
      <c r="F103" s="80"/>
    </row>
    <row r="104" spans="1:6" s="36" customFormat="1" ht="13.5">
      <c r="A104" s="35" t="s">
        <v>213</v>
      </c>
      <c r="B104" s="20" t="s">
        <v>214</v>
      </c>
      <c r="C104" s="50">
        <v>44074452</v>
      </c>
      <c r="D104" s="50"/>
      <c r="E104" s="56">
        <f>+C104+D104</f>
        <v>44074452</v>
      </c>
      <c r="F104" s="80"/>
    </row>
    <row r="105" spans="1:6" s="32" customFormat="1" ht="13.5">
      <c r="A105" s="34" t="s">
        <v>113</v>
      </c>
      <c r="B105" s="14" t="s">
        <v>200</v>
      </c>
      <c r="C105" s="15">
        <f>+C106+C111+C116+C120</f>
        <v>3002638019</v>
      </c>
      <c r="D105" s="15">
        <f>+D106+D111+D116+D120</f>
        <v>0</v>
      </c>
      <c r="E105" s="55">
        <f>+E106+E111+E116+E120</f>
        <v>3002638019</v>
      </c>
      <c r="F105" s="79"/>
    </row>
    <row r="106" spans="1:6" s="32" customFormat="1" ht="13.5">
      <c r="A106" s="34" t="s">
        <v>114</v>
      </c>
      <c r="B106" s="14" t="s">
        <v>201</v>
      </c>
      <c r="C106" s="15">
        <f>+C107</f>
        <v>154110611</v>
      </c>
      <c r="D106" s="15">
        <f>+D107</f>
        <v>0</v>
      </c>
      <c r="E106" s="55">
        <f>+E107</f>
        <v>154110611</v>
      </c>
      <c r="F106" s="79"/>
    </row>
    <row r="107" spans="1:6" s="36" customFormat="1" ht="13.5">
      <c r="A107" s="35" t="s">
        <v>115</v>
      </c>
      <c r="B107" s="20" t="s">
        <v>202</v>
      </c>
      <c r="C107" s="21">
        <f>SUM(C108:C110)</f>
        <v>154110611</v>
      </c>
      <c r="D107" s="21">
        <f>SUM(D108:D110)</f>
        <v>0</v>
      </c>
      <c r="E107" s="56">
        <f>SUM(E108:E110)</f>
        <v>154110611</v>
      </c>
      <c r="F107" s="80"/>
    </row>
    <row r="108" spans="1:6" s="36" customFormat="1" ht="13.5">
      <c r="A108" s="35" t="s">
        <v>116</v>
      </c>
      <c r="B108" s="20" t="s">
        <v>203</v>
      </c>
      <c r="C108" s="49">
        <v>40255850</v>
      </c>
      <c r="D108" s="49"/>
      <c r="E108" s="56">
        <f>+C108+D108</f>
        <v>40255850</v>
      </c>
      <c r="F108" s="80"/>
    </row>
    <row r="109" spans="1:6" s="36" customFormat="1" ht="13.5">
      <c r="A109" s="24" t="s">
        <v>225</v>
      </c>
      <c r="B109" s="20" t="s">
        <v>226</v>
      </c>
      <c r="C109" s="49">
        <v>0</v>
      </c>
      <c r="D109" s="49"/>
      <c r="E109" s="56">
        <f>+C109+D109</f>
        <v>0</v>
      </c>
      <c r="F109" s="80"/>
    </row>
    <row r="110" spans="1:6" s="36" customFormat="1" ht="13.5">
      <c r="A110" s="35" t="s">
        <v>117</v>
      </c>
      <c r="B110" s="20" t="s">
        <v>204</v>
      </c>
      <c r="C110" s="49">
        <v>113854761</v>
      </c>
      <c r="D110" s="49"/>
      <c r="E110" s="56">
        <f>+C110+D110</f>
        <v>113854761</v>
      </c>
      <c r="F110" s="80"/>
    </row>
    <row r="111" spans="1:6" s="32" customFormat="1" ht="13.5">
      <c r="A111" s="34" t="s">
        <v>118</v>
      </c>
      <c r="B111" s="14" t="s">
        <v>119</v>
      </c>
      <c r="C111" s="15">
        <f>+C112</f>
        <v>144754654</v>
      </c>
      <c r="D111" s="15">
        <f>+D112</f>
        <v>0</v>
      </c>
      <c r="E111" s="55">
        <f>+E112</f>
        <v>144754654</v>
      </c>
      <c r="F111" s="79"/>
    </row>
    <row r="112" spans="1:6" s="36" customFormat="1" ht="13.5">
      <c r="A112" s="35" t="s">
        <v>120</v>
      </c>
      <c r="B112" s="20" t="s">
        <v>121</v>
      </c>
      <c r="C112" s="21">
        <f>SUM(C113:C115)</f>
        <v>144754654</v>
      </c>
      <c r="D112" s="21">
        <f>SUM(D113:D115)</f>
        <v>0</v>
      </c>
      <c r="E112" s="56">
        <f>SUM(E113:E115)</f>
        <v>144754654</v>
      </c>
      <c r="F112" s="80"/>
    </row>
    <row r="113" spans="1:6" s="36" customFormat="1" ht="13.5">
      <c r="A113" s="35" t="s">
        <v>122</v>
      </c>
      <c r="B113" s="20" t="s">
        <v>123</v>
      </c>
      <c r="C113" s="49">
        <v>144754654</v>
      </c>
      <c r="D113" s="49"/>
      <c r="E113" s="56">
        <f>+C113+D113</f>
        <v>144754654</v>
      </c>
      <c r="F113" s="80"/>
    </row>
    <row r="114" spans="1:6" s="36" customFormat="1" ht="13.5">
      <c r="A114" s="35" t="s">
        <v>124</v>
      </c>
      <c r="B114" s="20" t="s">
        <v>209</v>
      </c>
      <c r="C114" s="21">
        <v>0</v>
      </c>
      <c r="D114" s="21"/>
      <c r="E114" s="56">
        <f>+C114+D114</f>
        <v>0</v>
      </c>
      <c r="F114" s="80"/>
    </row>
    <row r="115" spans="1:6" s="36" customFormat="1" ht="13.5">
      <c r="A115" s="35" t="s">
        <v>125</v>
      </c>
      <c r="B115" s="20" t="s">
        <v>210</v>
      </c>
      <c r="C115" s="21">
        <v>0</v>
      </c>
      <c r="D115" s="21"/>
      <c r="E115" s="56">
        <f>+C115+D115</f>
        <v>0</v>
      </c>
      <c r="F115" s="80"/>
    </row>
    <row r="116" spans="1:6" s="32" customFormat="1" ht="13.5">
      <c r="A116" s="34" t="s">
        <v>126</v>
      </c>
      <c r="B116" s="14" t="s">
        <v>205</v>
      </c>
      <c r="C116" s="15">
        <f>+C117</f>
        <v>965519408</v>
      </c>
      <c r="D116" s="15">
        <f>+D117</f>
        <v>0</v>
      </c>
      <c r="E116" s="55">
        <f>+E117</f>
        <v>965519408</v>
      </c>
      <c r="F116" s="79"/>
    </row>
    <row r="117" spans="1:6" s="36" customFormat="1" ht="13.5">
      <c r="A117" s="35" t="s">
        <v>127</v>
      </c>
      <c r="B117" s="20" t="s">
        <v>205</v>
      </c>
      <c r="C117" s="21">
        <f>SUM(C118:C119)</f>
        <v>965519408</v>
      </c>
      <c r="D117" s="21">
        <f>SUM(D118:D119)</f>
        <v>0</v>
      </c>
      <c r="E117" s="56">
        <f>SUM(E118:E119)</f>
        <v>965519408</v>
      </c>
      <c r="F117" s="80"/>
    </row>
    <row r="118" spans="1:6" s="36" customFormat="1" ht="13.5">
      <c r="A118" s="35" t="s">
        <v>128</v>
      </c>
      <c r="B118" s="20" t="s">
        <v>206</v>
      </c>
      <c r="C118" s="49">
        <v>682047578</v>
      </c>
      <c r="D118" s="49"/>
      <c r="E118" s="56">
        <f>+C118+D118</f>
        <v>682047578</v>
      </c>
      <c r="F118" s="80"/>
    </row>
    <row r="119" spans="1:6" s="36" customFormat="1" ht="13.5">
      <c r="A119" s="35" t="s">
        <v>129</v>
      </c>
      <c r="B119" s="20" t="s">
        <v>207</v>
      </c>
      <c r="C119" s="49">
        <v>283471830</v>
      </c>
      <c r="D119" s="49"/>
      <c r="E119" s="56">
        <f>+C119+D119</f>
        <v>283471830</v>
      </c>
      <c r="F119" s="80"/>
    </row>
    <row r="120" spans="1:6" s="32" customFormat="1" ht="13.5">
      <c r="A120" s="34" t="s">
        <v>130</v>
      </c>
      <c r="B120" s="14" t="s">
        <v>131</v>
      </c>
      <c r="C120" s="15">
        <f aca="true" t="shared" si="3" ref="C120:E121">+C121</f>
        <v>1738253346</v>
      </c>
      <c r="D120" s="15">
        <f t="shared" si="3"/>
        <v>0</v>
      </c>
      <c r="E120" s="55">
        <f t="shared" si="3"/>
        <v>1738253346</v>
      </c>
      <c r="F120" s="79"/>
    </row>
    <row r="121" spans="1:6" s="36" customFormat="1" ht="13.5">
      <c r="A121" s="35" t="s">
        <v>132</v>
      </c>
      <c r="B121" s="20" t="s">
        <v>224</v>
      </c>
      <c r="C121" s="21">
        <f t="shared" si="3"/>
        <v>1738253346</v>
      </c>
      <c r="D121" s="21">
        <f t="shared" si="3"/>
        <v>0</v>
      </c>
      <c r="E121" s="56">
        <f t="shared" si="3"/>
        <v>1738253346</v>
      </c>
      <c r="F121" s="80"/>
    </row>
    <row r="122" spans="1:6" s="36" customFormat="1" ht="13.5">
      <c r="A122" s="35" t="s">
        <v>133</v>
      </c>
      <c r="B122" s="20" t="s">
        <v>208</v>
      </c>
      <c r="C122" s="50">
        <v>1738253346</v>
      </c>
      <c r="D122" s="50"/>
      <c r="E122" s="56">
        <f>+C122+D122</f>
        <v>1738253346</v>
      </c>
      <c r="F122" s="80"/>
    </row>
    <row r="123" spans="1:6" s="27" customFormat="1" ht="13.5">
      <c r="A123" s="66" t="s">
        <v>239</v>
      </c>
      <c r="B123" s="67" t="s">
        <v>281</v>
      </c>
      <c r="C123" s="68">
        <f>+C124+C128+C146</f>
        <v>67129157889</v>
      </c>
      <c r="D123" s="68">
        <f>+D124+D128+D146</f>
        <v>0</v>
      </c>
      <c r="E123" s="68">
        <f>+E124+E128+E146</f>
        <v>67129157889</v>
      </c>
      <c r="F123" s="76"/>
    </row>
    <row r="124" spans="1:6" s="27" customFormat="1" ht="13.5">
      <c r="A124" s="26" t="s">
        <v>240</v>
      </c>
      <c r="B124" s="14" t="s">
        <v>241</v>
      </c>
      <c r="C124" s="15">
        <f aca="true" t="shared" si="4" ref="C124:D126">+C125</f>
        <v>367951224</v>
      </c>
      <c r="D124" s="15">
        <f t="shared" si="4"/>
        <v>0</v>
      </c>
      <c r="E124" s="55">
        <f aca="true" t="shared" si="5" ref="E124:E157">+C124+D124</f>
        <v>367951224</v>
      </c>
      <c r="F124" s="76"/>
    </row>
    <row r="125" spans="1:7" s="25" customFormat="1" ht="13.5">
      <c r="A125" s="24" t="s">
        <v>242</v>
      </c>
      <c r="B125" s="20" t="s">
        <v>282</v>
      </c>
      <c r="C125" s="21">
        <f t="shared" si="4"/>
        <v>367951224</v>
      </c>
      <c r="D125" s="21">
        <f t="shared" si="4"/>
        <v>0</v>
      </c>
      <c r="E125" s="56">
        <f t="shared" si="5"/>
        <v>367951224</v>
      </c>
      <c r="F125" s="75"/>
      <c r="G125" s="65"/>
    </row>
    <row r="126" spans="1:7" s="25" customFormat="1" ht="13.5">
      <c r="A126" s="24" t="s">
        <v>243</v>
      </c>
      <c r="B126" s="20" t="s">
        <v>283</v>
      </c>
      <c r="C126" s="21">
        <f t="shared" si="4"/>
        <v>367951224</v>
      </c>
      <c r="D126" s="21">
        <f t="shared" si="4"/>
        <v>0</v>
      </c>
      <c r="E126" s="56">
        <f t="shared" si="5"/>
        <v>367951224</v>
      </c>
      <c r="F126" s="75"/>
      <c r="G126" s="65"/>
    </row>
    <row r="127" spans="1:7" s="25" customFormat="1" ht="13.5">
      <c r="A127" s="24" t="s">
        <v>244</v>
      </c>
      <c r="B127" s="20" t="s">
        <v>284</v>
      </c>
      <c r="C127" s="21">
        <v>367951224</v>
      </c>
      <c r="D127" s="21"/>
      <c r="E127" s="56">
        <f t="shared" si="5"/>
        <v>367951224</v>
      </c>
      <c r="F127" s="75"/>
      <c r="G127" s="65"/>
    </row>
    <row r="128" spans="1:7" s="27" customFormat="1" ht="13.5">
      <c r="A128" s="26" t="s">
        <v>245</v>
      </c>
      <c r="B128" s="14" t="s">
        <v>246</v>
      </c>
      <c r="C128" s="15">
        <f>+C129+C132+C141</f>
        <v>54818598965</v>
      </c>
      <c r="D128" s="15">
        <f>+D129+D132+D141</f>
        <v>0</v>
      </c>
      <c r="E128" s="15">
        <f>+E129+E132+E141</f>
        <v>54818598965</v>
      </c>
      <c r="F128" s="76"/>
      <c r="G128" s="65"/>
    </row>
    <row r="129" spans="1:7" s="25" customFormat="1" ht="13.5">
      <c r="A129" s="24" t="s">
        <v>247</v>
      </c>
      <c r="B129" s="20" t="s">
        <v>285</v>
      </c>
      <c r="C129" s="21">
        <f aca="true" t="shared" si="6" ref="C129:E130">+C130</f>
        <v>9202587596</v>
      </c>
      <c r="D129" s="21">
        <f t="shared" si="6"/>
        <v>0</v>
      </c>
      <c r="E129" s="21">
        <f t="shared" si="6"/>
        <v>9202587596</v>
      </c>
      <c r="F129" s="75"/>
      <c r="G129" s="65"/>
    </row>
    <row r="130" spans="1:7" s="25" customFormat="1" ht="13.5">
      <c r="A130" s="24" t="s">
        <v>248</v>
      </c>
      <c r="B130" s="20" t="s">
        <v>286</v>
      </c>
      <c r="C130" s="21">
        <f t="shared" si="6"/>
        <v>9202587596</v>
      </c>
      <c r="D130" s="21">
        <f t="shared" si="6"/>
        <v>0</v>
      </c>
      <c r="E130" s="21">
        <f t="shared" si="6"/>
        <v>9202587596</v>
      </c>
      <c r="F130" s="75"/>
      <c r="G130" s="65"/>
    </row>
    <row r="131" spans="1:7" s="25" customFormat="1" ht="13.5">
      <c r="A131" s="24" t="s">
        <v>249</v>
      </c>
      <c r="B131" s="20" t="s">
        <v>287</v>
      </c>
      <c r="C131" s="21">
        <v>9202587596</v>
      </c>
      <c r="D131" s="21"/>
      <c r="E131" s="56">
        <f t="shared" si="5"/>
        <v>9202587596</v>
      </c>
      <c r="F131" s="75"/>
      <c r="G131" s="65"/>
    </row>
    <row r="132" spans="1:7" s="25" customFormat="1" ht="13.5">
      <c r="A132" s="24" t="s">
        <v>250</v>
      </c>
      <c r="B132" s="20" t="s">
        <v>251</v>
      </c>
      <c r="C132" s="21">
        <f>+C133+C135+C137+C139</f>
        <v>38850824879</v>
      </c>
      <c r="D132" s="21">
        <f>+D133+D135+D137+D139</f>
        <v>0</v>
      </c>
      <c r="E132" s="21">
        <f>+E133+E135+E137+E139</f>
        <v>38850824879</v>
      </c>
      <c r="F132" s="75"/>
      <c r="G132" s="65"/>
    </row>
    <row r="133" spans="1:7" s="25" customFormat="1" ht="13.5">
      <c r="A133" s="24" t="s">
        <v>252</v>
      </c>
      <c r="B133" s="20" t="s">
        <v>253</v>
      </c>
      <c r="C133" s="21">
        <f>+C134</f>
        <v>15769338165</v>
      </c>
      <c r="D133" s="21">
        <f>+D134</f>
        <v>0</v>
      </c>
      <c r="E133" s="21">
        <f>+E134</f>
        <v>15769338165</v>
      </c>
      <c r="F133" s="75"/>
      <c r="G133" s="65"/>
    </row>
    <row r="134" spans="1:7" s="25" customFormat="1" ht="13.5">
      <c r="A134" s="24" t="s">
        <v>254</v>
      </c>
      <c r="B134" s="20" t="s">
        <v>255</v>
      </c>
      <c r="C134" s="21">
        <v>15769338165</v>
      </c>
      <c r="D134" s="21"/>
      <c r="E134" s="56">
        <f t="shared" si="5"/>
        <v>15769338165</v>
      </c>
      <c r="F134" s="75"/>
      <c r="G134" s="65"/>
    </row>
    <row r="135" spans="1:7" s="25" customFormat="1" ht="13.5">
      <c r="A135" s="24" t="s">
        <v>256</v>
      </c>
      <c r="B135" s="20" t="s">
        <v>288</v>
      </c>
      <c r="C135" s="21">
        <f>+C136</f>
        <v>2667676020</v>
      </c>
      <c r="D135" s="21">
        <f>+D136</f>
        <v>0</v>
      </c>
      <c r="E135" s="21">
        <f>+E136</f>
        <v>2667676020</v>
      </c>
      <c r="F135" s="75"/>
      <c r="G135" s="65"/>
    </row>
    <row r="136" spans="1:7" s="25" customFormat="1" ht="13.5">
      <c r="A136" s="24" t="s">
        <v>257</v>
      </c>
      <c r="B136" s="20" t="s">
        <v>255</v>
      </c>
      <c r="C136" s="21">
        <v>2667676020</v>
      </c>
      <c r="D136" s="21"/>
      <c r="E136" s="56">
        <f t="shared" si="5"/>
        <v>2667676020</v>
      </c>
      <c r="F136" s="75"/>
      <c r="G136" s="65"/>
    </row>
    <row r="137" spans="1:7" s="25" customFormat="1" ht="13.5">
      <c r="A137" s="24" t="s">
        <v>258</v>
      </c>
      <c r="B137" s="20" t="s">
        <v>289</v>
      </c>
      <c r="C137" s="21">
        <f>+C138</f>
        <v>19152263641</v>
      </c>
      <c r="D137" s="21">
        <f>+D138</f>
        <v>0</v>
      </c>
      <c r="E137" s="21">
        <f>+E138</f>
        <v>19152263641</v>
      </c>
      <c r="F137" s="75"/>
      <c r="G137" s="65"/>
    </row>
    <row r="138" spans="1:7" s="25" customFormat="1" ht="13.5">
      <c r="A138" s="24" t="s">
        <v>259</v>
      </c>
      <c r="B138" s="20" t="s">
        <v>255</v>
      </c>
      <c r="C138" s="21">
        <v>19152263641</v>
      </c>
      <c r="D138" s="21"/>
      <c r="E138" s="56">
        <f t="shared" si="5"/>
        <v>19152263641</v>
      </c>
      <c r="F138" s="75"/>
      <c r="G138" s="65"/>
    </row>
    <row r="139" spans="1:7" s="25" customFormat="1" ht="13.5">
      <c r="A139" s="24" t="s">
        <v>260</v>
      </c>
      <c r="B139" s="20" t="s">
        <v>290</v>
      </c>
      <c r="C139" s="21">
        <f>+C140</f>
        <v>1261547053</v>
      </c>
      <c r="D139" s="21">
        <f>+D140</f>
        <v>0</v>
      </c>
      <c r="E139" s="21">
        <f>+E140</f>
        <v>1261547053</v>
      </c>
      <c r="F139" s="75"/>
      <c r="G139" s="65"/>
    </row>
    <row r="140" spans="1:7" s="25" customFormat="1" ht="13.5">
      <c r="A140" s="24" t="s">
        <v>261</v>
      </c>
      <c r="B140" s="20" t="s">
        <v>255</v>
      </c>
      <c r="C140" s="21">
        <v>1261547053</v>
      </c>
      <c r="D140" s="21"/>
      <c r="E140" s="56">
        <f t="shared" si="5"/>
        <v>1261547053</v>
      </c>
      <c r="F140" s="75"/>
      <c r="G140" s="65"/>
    </row>
    <row r="141" spans="1:7" s="25" customFormat="1" ht="13.5">
      <c r="A141" s="24" t="s">
        <v>262</v>
      </c>
      <c r="B141" s="20" t="s">
        <v>291</v>
      </c>
      <c r="C141" s="21">
        <v>6765186490</v>
      </c>
      <c r="D141" s="21"/>
      <c r="E141" s="56">
        <f t="shared" si="5"/>
        <v>6765186490</v>
      </c>
      <c r="F141" s="75"/>
      <c r="G141" s="65"/>
    </row>
    <row r="142" spans="1:7" s="25" customFormat="1" ht="13.5">
      <c r="A142" s="24" t="s">
        <v>263</v>
      </c>
      <c r="B142" s="20" t="s">
        <v>292</v>
      </c>
      <c r="C142" s="21">
        <v>1643433817</v>
      </c>
      <c r="D142" s="21"/>
      <c r="E142" s="56">
        <f t="shared" si="5"/>
        <v>1643433817</v>
      </c>
      <c r="F142" s="75"/>
      <c r="G142" s="65"/>
    </row>
    <row r="143" spans="1:7" s="25" customFormat="1" ht="13.5">
      <c r="A143" s="24" t="s">
        <v>264</v>
      </c>
      <c r="B143" s="20" t="s">
        <v>265</v>
      </c>
      <c r="C143" s="21">
        <v>1643433817</v>
      </c>
      <c r="D143" s="21"/>
      <c r="E143" s="56">
        <f t="shared" si="5"/>
        <v>1643433817</v>
      </c>
      <c r="F143" s="75"/>
      <c r="G143" s="65"/>
    </row>
    <row r="144" spans="1:7" s="25" customFormat="1" ht="13.5">
      <c r="A144" s="24" t="s">
        <v>266</v>
      </c>
      <c r="B144" s="20" t="s">
        <v>293</v>
      </c>
      <c r="C144" s="21">
        <v>5121752673</v>
      </c>
      <c r="D144" s="21"/>
      <c r="E144" s="56">
        <f t="shared" si="5"/>
        <v>5121752673</v>
      </c>
      <c r="F144" s="75"/>
      <c r="G144" s="65"/>
    </row>
    <row r="145" spans="1:7" s="25" customFormat="1" ht="13.5">
      <c r="A145" s="24" t="s">
        <v>267</v>
      </c>
      <c r="B145" s="20" t="s">
        <v>265</v>
      </c>
      <c r="C145" s="21">
        <v>5121752673</v>
      </c>
      <c r="D145" s="21"/>
      <c r="E145" s="56">
        <f t="shared" si="5"/>
        <v>5121752673</v>
      </c>
      <c r="F145" s="75"/>
      <c r="G145" s="65"/>
    </row>
    <row r="146" spans="1:7" s="25" customFormat="1" ht="13.5">
      <c r="A146" s="24" t="s">
        <v>268</v>
      </c>
      <c r="B146" s="20" t="s">
        <v>303</v>
      </c>
      <c r="C146" s="21">
        <v>11942607700</v>
      </c>
      <c r="D146" s="21"/>
      <c r="E146" s="56">
        <f t="shared" si="5"/>
        <v>11942607700</v>
      </c>
      <c r="F146" s="75"/>
      <c r="G146" s="65"/>
    </row>
    <row r="147" spans="1:7" s="25" customFormat="1" ht="13.5">
      <c r="A147" s="24" t="s">
        <v>269</v>
      </c>
      <c r="B147" s="20" t="s">
        <v>294</v>
      </c>
      <c r="C147" s="21">
        <v>5214356749</v>
      </c>
      <c r="D147" s="21"/>
      <c r="E147" s="56">
        <f t="shared" si="5"/>
        <v>5214356749</v>
      </c>
      <c r="F147" s="75"/>
      <c r="G147" s="65"/>
    </row>
    <row r="148" spans="1:7" s="25" customFormat="1" ht="13.5">
      <c r="A148" s="24" t="s">
        <v>270</v>
      </c>
      <c r="B148" s="20" t="s">
        <v>295</v>
      </c>
      <c r="C148" s="21">
        <v>3364125475</v>
      </c>
      <c r="D148" s="21"/>
      <c r="E148" s="56">
        <f t="shared" si="5"/>
        <v>3364125475</v>
      </c>
      <c r="F148" s="75"/>
      <c r="G148" s="65"/>
    </row>
    <row r="149" spans="1:7" s="25" customFormat="1" ht="13.5">
      <c r="A149" s="24" t="s">
        <v>271</v>
      </c>
      <c r="B149" s="20" t="s">
        <v>296</v>
      </c>
      <c r="C149" s="21">
        <v>3364125475</v>
      </c>
      <c r="D149" s="21"/>
      <c r="E149" s="56">
        <f t="shared" si="5"/>
        <v>3364125475</v>
      </c>
      <c r="F149" s="75"/>
      <c r="G149" s="65"/>
    </row>
    <row r="150" spans="1:7" s="25" customFormat="1" ht="13.5">
      <c r="A150" s="24" t="s">
        <v>272</v>
      </c>
      <c r="B150" s="20" t="s">
        <v>300</v>
      </c>
      <c r="C150" s="21">
        <v>1850231274</v>
      </c>
      <c r="D150" s="21"/>
      <c r="E150" s="56">
        <f t="shared" si="5"/>
        <v>1850231274</v>
      </c>
      <c r="F150" s="75"/>
      <c r="G150" s="65"/>
    </row>
    <row r="151" spans="1:7" s="25" customFormat="1" ht="13.5">
      <c r="A151" s="24" t="s">
        <v>273</v>
      </c>
      <c r="B151" s="20" t="s">
        <v>296</v>
      </c>
      <c r="C151" s="21">
        <v>1850231274</v>
      </c>
      <c r="D151" s="21"/>
      <c r="E151" s="56">
        <f t="shared" si="5"/>
        <v>1850231274</v>
      </c>
      <c r="F151" s="75"/>
      <c r="G151" s="65"/>
    </row>
    <row r="152" spans="1:7" s="25" customFormat="1" ht="13.5">
      <c r="A152" s="24" t="s">
        <v>274</v>
      </c>
      <c r="B152" s="20" t="s">
        <v>297</v>
      </c>
      <c r="C152" s="21">
        <v>1682062738</v>
      </c>
      <c r="D152" s="21"/>
      <c r="E152" s="56">
        <f t="shared" si="5"/>
        <v>1682062738</v>
      </c>
      <c r="F152" s="75"/>
      <c r="G152" s="65"/>
    </row>
    <row r="153" spans="1:7" s="25" customFormat="1" ht="13.5">
      <c r="A153" s="24" t="s">
        <v>275</v>
      </c>
      <c r="B153" s="20" t="s">
        <v>276</v>
      </c>
      <c r="C153" s="21">
        <v>1682062738</v>
      </c>
      <c r="D153" s="21"/>
      <c r="E153" s="56">
        <f t="shared" si="5"/>
        <v>1682062738</v>
      </c>
      <c r="F153" s="75"/>
      <c r="G153" s="65"/>
    </row>
    <row r="154" spans="1:7" s="25" customFormat="1" ht="13.5">
      <c r="A154" s="24" t="s">
        <v>277</v>
      </c>
      <c r="B154" s="20" t="s">
        <v>298</v>
      </c>
      <c r="C154" s="21">
        <v>1682062738</v>
      </c>
      <c r="D154" s="21"/>
      <c r="E154" s="56">
        <f t="shared" si="5"/>
        <v>1682062738</v>
      </c>
      <c r="F154" s="75"/>
      <c r="G154" s="65"/>
    </row>
    <row r="155" spans="1:7" s="25" customFormat="1" ht="13.5">
      <c r="A155" s="24" t="s">
        <v>278</v>
      </c>
      <c r="B155" s="20" t="s">
        <v>301</v>
      </c>
      <c r="C155" s="21">
        <v>5046188213</v>
      </c>
      <c r="D155" s="21"/>
      <c r="E155" s="56">
        <f t="shared" si="5"/>
        <v>5046188213</v>
      </c>
      <c r="F155" s="75"/>
      <c r="G155" s="65"/>
    </row>
    <row r="156" spans="1:7" s="25" customFormat="1" ht="13.5">
      <c r="A156" s="24" t="s">
        <v>279</v>
      </c>
      <c r="B156" s="20" t="s">
        <v>302</v>
      </c>
      <c r="C156" s="21">
        <v>5046188213</v>
      </c>
      <c r="D156" s="21"/>
      <c r="E156" s="56">
        <f t="shared" si="5"/>
        <v>5046188213</v>
      </c>
      <c r="F156" s="75"/>
      <c r="G156" s="65"/>
    </row>
    <row r="157" spans="1:7" s="25" customFormat="1" ht="13.5">
      <c r="A157" s="24" t="s">
        <v>280</v>
      </c>
      <c r="B157" s="20" t="s">
        <v>299</v>
      </c>
      <c r="C157" s="21">
        <v>5046188213</v>
      </c>
      <c r="D157" s="21"/>
      <c r="E157" s="56">
        <f t="shared" si="5"/>
        <v>5046188213</v>
      </c>
      <c r="F157" s="75"/>
      <c r="G157" s="65"/>
    </row>
    <row r="158" spans="1:7" s="13" customFormat="1" ht="13.5">
      <c r="A158" s="37" t="s">
        <v>135</v>
      </c>
      <c r="B158" s="37" t="s">
        <v>134</v>
      </c>
      <c r="C158" s="38">
        <f>+C159</f>
        <v>2404787640</v>
      </c>
      <c r="D158" s="38">
        <f>+D159</f>
        <v>0</v>
      </c>
      <c r="E158" s="59">
        <f>+E159</f>
        <v>2404787640</v>
      </c>
      <c r="F158" s="81"/>
      <c r="G158" s="65"/>
    </row>
    <row r="159" spans="1:7" ht="13.5">
      <c r="A159" s="39" t="s">
        <v>135</v>
      </c>
      <c r="B159" s="39" t="s">
        <v>134</v>
      </c>
      <c r="C159" s="40">
        <v>2404787640</v>
      </c>
      <c r="D159" s="40"/>
      <c r="E159" s="56">
        <f>+C159+D159</f>
        <v>2404787640</v>
      </c>
      <c r="G159" s="65"/>
    </row>
  </sheetData>
  <sheetProtection/>
  <mergeCells count="1">
    <mergeCell ref="B5:E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7">
      <pane xSplit="2" ySplit="1" topLeftCell="D71" activePane="bottomRight" state="frozen"/>
      <selection pane="topLeft" activeCell="A7" sqref="A7"/>
      <selection pane="topRight" activeCell="C7" sqref="C7"/>
      <selection pane="bottomLeft" activeCell="A8" sqref="A8"/>
      <selection pane="bottomRight" activeCell="E74" sqref="E74:E79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20.7109375" style="6" customWidth="1"/>
    <col min="5" max="5" width="19.7109375" style="62" bestFit="1" customWidth="1"/>
    <col min="6" max="6" width="12.28125" style="70" bestFit="1" customWidth="1"/>
    <col min="7" max="7" width="18.421875" style="6" bestFit="1" customWidth="1"/>
    <col min="8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309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6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  <c r="F7" s="71"/>
    </row>
    <row r="8" spans="1:6" s="17" customFormat="1" ht="13.5">
      <c r="A8" s="14" t="s">
        <v>136</v>
      </c>
      <c r="B8" s="14" t="s">
        <v>0</v>
      </c>
      <c r="C8" s="15">
        <v>108427768000</v>
      </c>
      <c r="D8" s="15">
        <f>+D9+D74</f>
        <v>0</v>
      </c>
      <c r="E8" s="55">
        <f>+E9+E74</f>
        <v>108427768000</v>
      </c>
      <c r="F8" s="72">
        <f>+E8-ENERO!C8</f>
        <v>-1272986000</v>
      </c>
    </row>
    <row r="9" spans="1:6" s="17" customFormat="1" ht="13.5">
      <c r="A9" s="18" t="s">
        <v>215</v>
      </c>
      <c r="B9" s="14" t="s">
        <v>1</v>
      </c>
      <c r="C9" s="15">
        <v>23886425000</v>
      </c>
      <c r="D9" s="15">
        <f>+D10+D47+D73</f>
        <v>0</v>
      </c>
      <c r="E9" s="55">
        <f>+E10+E47+E73</f>
        <v>23886425000</v>
      </c>
      <c r="F9" s="72"/>
    </row>
    <row r="10" spans="1:6" s="17" customFormat="1" ht="13.5">
      <c r="A10" s="19" t="s">
        <v>216</v>
      </c>
      <c r="B10" s="14" t="s">
        <v>2</v>
      </c>
      <c r="C10" s="15">
        <v>17744505667</v>
      </c>
      <c r="D10" s="15">
        <f>+D11+D27+D32</f>
        <v>0</v>
      </c>
      <c r="E10" s="55">
        <f>+E11+E27+E32</f>
        <v>17744505667</v>
      </c>
      <c r="F10" s="72"/>
    </row>
    <row r="11" spans="1:6" s="17" customFormat="1" ht="13.5">
      <c r="A11" s="14" t="s">
        <v>3</v>
      </c>
      <c r="B11" s="14" t="s">
        <v>139</v>
      </c>
      <c r="C11" s="15">
        <v>10547881000</v>
      </c>
      <c r="D11" s="15">
        <f>SUM(D12:D26)</f>
        <v>0</v>
      </c>
      <c r="E11" s="55">
        <f>SUM(E12:E26)</f>
        <v>10547881000</v>
      </c>
      <c r="F11" s="86"/>
    </row>
    <row r="12" spans="1:6" s="22" customFormat="1" ht="13.5">
      <c r="A12" s="20" t="s">
        <v>4</v>
      </c>
      <c r="B12" s="20" t="s">
        <v>140</v>
      </c>
      <c r="C12" s="49">
        <v>5468143000</v>
      </c>
      <c r="D12" s="21"/>
      <c r="E12" s="56">
        <f aca="true" t="shared" si="0" ref="E12:E26">+C12+D12</f>
        <v>5468143000</v>
      </c>
      <c r="F12" s="86"/>
    </row>
    <row r="13" spans="1:6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  <c r="F13" s="86"/>
    </row>
    <row r="14" spans="1:6" s="22" customFormat="1" ht="13.5">
      <c r="A14" s="20" t="s">
        <v>6</v>
      </c>
      <c r="B14" s="20" t="s">
        <v>142</v>
      </c>
      <c r="C14" s="49">
        <v>288952000</v>
      </c>
      <c r="D14" s="21">
        <v>-12976000</v>
      </c>
      <c r="E14" s="56">
        <f t="shared" si="0"/>
        <v>275976000</v>
      </c>
      <c r="F14" s="74"/>
    </row>
    <row r="15" spans="1:6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  <c r="F15" s="74"/>
    </row>
    <row r="16" spans="1:6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  <c r="F16" s="74"/>
    </row>
    <row r="17" spans="1:6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  <c r="F17" s="74"/>
    </row>
    <row r="18" spans="1:6" s="22" customFormat="1" ht="13.5">
      <c r="A18" s="20" t="s">
        <v>11</v>
      </c>
      <c r="B18" s="20" t="s">
        <v>12</v>
      </c>
      <c r="C18" s="49">
        <v>737437000</v>
      </c>
      <c r="D18" s="21"/>
      <c r="E18" s="56">
        <f t="shared" si="0"/>
        <v>737437000</v>
      </c>
      <c r="F18" s="74"/>
    </row>
    <row r="19" spans="1:6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  <c r="F19" s="74"/>
    </row>
    <row r="20" spans="1:6" s="22" customFormat="1" ht="13.5">
      <c r="A20" s="20" t="s">
        <v>15</v>
      </c>
      <c r="B20" s="20" t="s">
        <v>16</v>
      </c>
      <c r="C20" s="49">
        <v>327720000</v>
      </c>
      <c r="D20" s="21"/>
      <c r="E20" s="56">
        <f t="shared" si="0"/>
        <v>327720000</v>
      </c>
      <c r="F20" s="74"/>
    </row>
    <row r="21" spans="1:7" s="25" customFormat="1" ht="13.5">
      <c r="A21" s="24" t="s">
        <v>17</v>
      </c>
      <c r="B21" s="20" t="s">
        <v>145</v>
      </c>
      <c r="C21" s="49">
        <v>1611235000</v>
      </c>
      <c r="D21" s="21"/>
      <c r="E21" s="56">
        <f t="shared" si="0"/>
        <v>1611235000</v>
      </c>
      <c r="F21" s="75"/>
      <c r="G21" s="64"/>
    </row>
    <row r="22" spans="1:6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  <c r="F22" s="75"/>
    </row>
    <row r="23" spans="1:6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  <c r="F23" s="75"/>
    </row>
    <row r="24" spans="1:6" s="25" customFormat="1" ht="13.5">
      <c r="A24" s="24" t="s">
        <v>171</v>
      </c>
      <c r="B24" s="20" t="s">
        <v>172</v>
      </c>
      <c r="C24" s="49">
        <v>234139000</v>
      </c>
      <c r="D24" s="21">
        <v>12976000</v>
      </c>
      <c r="E24" s="56">
        <f t="shared" si="0"/>
        <v>247115000</v>
      </c>
      <c r="F24" s="75"/>
    </row>
    <row r="25" spans="1:6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  <c r="F25" s="75"/>
    </row>
    <row r="26" spans="1:6" s="25" customFormat="1" ht="13.5">
      <c r="A26" s="24" t="s">
        <v>23</v>
      </c>
      <c r="B26" s="20" t="s">
        <v>147</v>
      </c>
      <c r="C26" s="49">
        <v>103452000</v>
      </c>
      <c r="D26" s="21"/>
      <c r="E26" s="56">
        <f t="shared" si="0"/>
        <v>103452000</v>
      </c>
      <c r="F26" s="75"/>
    </row>
    <row r="27" spans="1:6" s="27" customFormat="1" ht="13.5">
      <c r="A27" s="26" t="s">
        <v>24</v>
      </c>
      <c r="B27" s="14" t="s">
        <v>25</v>
      </c>
      <c r="C27" s="57">
        <v>3400604667</v>
      </c>
      <c r="D27" s="57">
        <f>+D29+D30+D31</f>
        <v>0</v>
      </c>
      <c r="E27" s="57">
        <f>+E29+E30+E31</f>
        <v>3400604667</v>
      </c>
      <c r="F27" s="76"/>
    </row>
    <row r="28" spans="1:6" s="25" customFormat="1" ht="13.5">
      <c r="A28" s="24" t="s">
        <v>26</v>
      </c>
      <c r="B28" s="20" t="s">
        <v>27</v>
      </c>
      <c r="C28" s="21">
        <v>2524094667</v>
      </c>
      <c r="D28" s="21">
        <f>+D29</f>
        <v>0</v>
      </c>
      <c r="E28" s="58">
        <f>+E29</f>
        <v>2524094667</v>
      </c>
      <c r="F28" s="75"/>
    </row>
    <row r="29" spans="1:6" s="25" customFormat="1" ht="13.5">
      <c r="A29" s="24" t="s">
        <v>28</v>
      </c>
      <c r="B29" s="20" t="s">
        <v>29</v>
      </c>
      <c r="C29" s="49">
        <v>2524094667</v>
      </c>
      <c r="D29" s="21"/>
      <c r="E29" s="56">
        <f>+C29+D29</f>
        <v>2524094667</v>
      </c>
      <c r="F29" s="75"/>
    </row>
    <row r="30" spans="1:6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  <c r="F30" s="75"/>
    </row>
    <row r="31" spans="1:6" s="25" customFormat="1" ht="13.5">
      <c r="A31" s="24" t="s">
        <v>307</v>
      </c>
      <c r="B31" s="20" t="s">
        <v>308</v>
      </c>
      <c r="C31" s="49">
        <v>116000000</v>
      </c>
      <c r="D31" s="21"/>
      <c r="E31" s="56">
        <f>+C31+D31</f>
        <v>116000000</v>
      </c>
      <c r="F31" s="75"/>
    </row>
    <row r="32" spans="1:6" s="27" customFormat="1" ht="13.5">
      <c r="A32" s="26" t="s">
        <v>31</v>
      </c>
      <c r="B32" s="14" t="s">
        <v>149</v>
      </c>
      <c r="C32" s="15">
        <v>3796020000</v>
      </c>
      <c r="D32" s="15">
        <f>+D33+D39</f>
        <v>0</v>
      </c>
      <c r="E32" s="57">
        <f>+E33+E39</f>
        <v>3796020000</v>
      </c>
      <c r="F32" s="76"/>
    </row>
    <row r="33" spans="1:6" s="27" customFormat="1" ht="13.5">
      <c r="A33" s="26" t="s">
        <v>32</v>
      </c>
      <c r="B33" s="14" t="s">
        <v>33</v>
      </c>
      <c r="C33" s="15">
        <v>2299481000</v>
      </c>
      <c r="D33" s="15">
        <f>SUM(D34:D38)</f>
        <v>0</v>
      </c>
      <c r="E33" s="57">
        <f>SUM(E34:E38)</f>
        <v>2299481000</v>
      </c>
      <c r="F33" s="76"/>
    </row>
    <row r="34" spans="1:6" s="25" customFormat="1" ht="13.5">
      <c r="A34" s="24" t="s">
        <v>34</v>
      </c>
      <c r="B34" s="20" t="s">
        <v>150</v>
      </c>
      <c r="C34" s="49">
        <v>597764000</v>
      </c>
      <c r="D34" s="21"/>
      <c r="E34" s="56">
        <f>+C34+D34</f>
        <v>597764000</v>
      </c>
      <c r="F34" s="75"/>
    </row>
    <row r="35" spans="1:6" s="25" customFormat="1" ht="13.5">
      <c r="A35" s="24" t="s">
        <v>35</v>
      </c>
      <c r="B35" s="20" t="s">
        <v>36</v>
      </c>
      <c r="C35" s="49">
        <v>575307000</v>
      </c>
      <c r="D35" s="21"/>
      <c r="E35" s="56">
        <f>+C35+D35</f>
        <v>575307000</v>
      </c>
      <c r="F35" s="75"/>
    </row>
    <row r="36" spans="1:6" s="25" customFormat="1" ht="13.5">
      <c r="A36" s="24" t="s">
        <v>37</v>
      </c>
      <c r="B36" s="20" t="s">
        <v>38</v>
      </c>
      <c r="C36" s="49">
        <v>673673000</v>
      </c>
      <c r="D36" s="21"/>
      <c r="E36" s="56">
        <f>+C36+D36</f>
        <v>673673000</v>
      </c>
      <c r="F36" s="75"/>
    </row>
    <row r="37" spans="1:6" s="25" customFormat="1" ht="13.5">
      <c r="A37" s="24" t="s">
        <v>39</v>
      </c>
      <c r="B37" s="20" t="s">
        <v>151</v>
      </c>
      <c r="C37" s="49">
        <v>83336000</v>
      </c>
      <c r="D37" s="21"/>
      <c r="E37" s="56">
        <f>+C37+D37</f>
        <v>83336000</v>
      </c>
      <c r="F37" s="75"/>
    </row>
    <row r="38" spans="1:6" s="25" customFormat="1" ht="13.5">
      <c r="A38" s="24" t="s">
        <v>40</v>
      </c>
      <c r="B38" s="20" t="s">
        <v>152</v>
      </c>
      <c r="C38" s="49">
        <v>369401000</v>
      </c>
      <c r="D38" s="21"/>
      <c r="E38" s="56">
        <f>+C38+D38</f>
        <v>369401000</v>
      </c>
      <c r="F38" s="75"/>
    </row>
    <row r="39" spans="1:6" s="27" customFormat="1" ht="13.5">
      <c r="A39" s="26" t="s">
        <v>41</v>
      </c>
      <c r="B39" s="14" t="s">
        <v>153</v>
      </c>
      <c r="C39" s="15">
        <v>1496539000</v>
      </c>
      <c r="D39" s="15">
        <f>SUM(D40:D46)</f>
        <v>0</v>
      </c>
      <c r="E39" s="57">
        <f>SUM(E40:E46)</f>
        <v>1496539000</v>
      </c>
      <c r="F39" s="76"/>
    </row>
    <row r="40" spans="1:6" s="25" customFormat="1" ht="13.5">
      <c r="A40" s="24" t="s">
        <v>42</v>
      </c>
      <c r="B40" s="20" t="s">
        <v>154</v>
      </c>
      <c r="C40" s="49">
        <v>458170000</v>
      </c>
      <c r="D40" s="21"/>
      <c r="E40" s="56">
        <f aca="true" t="shared" si="1" ref="E40:E46">+C40+D40</f>
        <v>458170000</v>
      </c>
      <c r="F40" s="75"/>
    </row>
    <row r="41" spans="1:6" s="25" customFormat="1" ht="13.5">
      <c r="A41" s="24" t="s">
        <v>43</v>
      </c>
      <c r="B41" s="20" t="s">
        <v>155</v>
      </c>
      <c r="C41" s="49">
        <v>516938000</v>
      </c>
      <c r="D41" s="21"/>
      <c r="E41" s="56">
        <f t="shared" si="1"/>
        <v>516938000</v>
      </c>
      <c r="F41" s="75"/>
    </row>
    <row r="42" spans="1:6" s="25" customFormat="1" ht="13.5">
      <c r="A42" s="24" t="s">
        <v>44</v>
      </c>
      <c r="B42" s="20" t="s">
        <v>45</v>
      </c>
      <c r="C42" s="49">
        <v>52425000</v>
      </c>
      <c r="D42" s="21"/>
      <c r="E42" s="56">
        <f t="shared" si="1"/>
        <v>52425000</v>
      </c>
      <c r="F42" s="75"/>
    </row>
    <row r="43" spans="1:6" s="25" customFormat="1" ht="13.5">
      <c r="A43" s="24" t="s">
        <v>46</v>
      </c>
      <c r="B43" s="20" t="s">
        <v>47</v>
      </c>
      <c r="C43" s="49">
        <v>314551000</v>
      </c>
      <c r="D43" s="21"/>
      <c r="E43" s="56">
        <f t="shared" si="1"/>
        <v>314551000</v>
      </c>
      <c r="F43" s="75"/>
    </row>
    <row r="44" spans="1:6" s="25" customFormat="1" ht="13.5">
      <c r="A44" s="24" t="s">
        <v>48</v>
      </c>
      <c r="B44" s="20" t="s">
        <v>49</v>
      </c>
      <c r="C44" s="49">
        <v>52425000</v>
      </c>
      <c r="D44" s="21"/>
      <c r="E44" s="56">
        <f t="shared" si="1"/>
        <v>52425000</v>
      </c>
      <c r="F44" s="75"/>
    </row>
    <row r="45" spans="1:6" s="25" customFormat="1" ht="13.5">
      <c r="A45" s="24" t="s">
        <v>50</v>
      </c>
      <c r="B45" s="20" t="s">
        <v>156</v>
      </c>
      <c r="C45" s="49">
        <v>100830000</v>
      </c>
      <c r="D45" s="21"/>
      <c r="E45" s="56">
        <f t="shared" si="1"/>
        <v>100830000</v>
      </c>
      <c r="F45" s="75"/>
    </row>
    <row r="46" spans="1:6" s="25" customFormat="1" ht="13.5">
      <c r="A46" s="24" t="s">
        <v>169</v>
      </c>
      <c r="B46" s="20" t="s">
        <v>168</v>
      </c>
      <c r="C46" s="21">
        <v>1200000</v>
      </c>
      <c r="D46" s="21"/>
      <c r="E46" s="56">
        <f t="shared" si="1"/>
        <v>1200000</v>
      </c>
      <c r="F46" s="75"/>
    </row>
    <row r="47" spans="1:6" s="27" customFormat="1" ht="13.5">
      <c r="A47" s="28" t="s">
        <v>157</v>
      </c>
      <c r="B47" s="14" t="s">
        <v>51</v>
      </c>
      <c r="C47" s="15">
        <v>6141014000</v>
      </c>
      <c r="D47" s="15">
        <f>+D48+D54+D70</f>
        <v>0</v>
      </c>
      <c r="E47" s="57">
        <f>+E48+E54+E70</f>
        <v>6141014000</v>
      </c>
      <c r="F47" s="77" t="s">
        <v>170</v>
      </c>
    </row>
    <row r="48" spans="1:6" s="27" customFormat="1" ht="13.5">
      <c r="A48" s="26" t="s">
        <v>52</v>
      </c>
      <c r="B48" s="14" t="s">
        <v>158</v>
      </c>
      <c r="C48" s="15">
        <v>1915932000</v>
      </c>
      <c r="D48" s="15">
        <f>SUM(D49:D53)</f>
        <v>0</v>
      </c>
      <c r="E48" s="57">
        <f>SUM(E49:E53)</f>
        <v>1915932000</v>
      </c>
      <c r="F48" s="76" t="s">
        <v>170</v>
      </c>
    </row>
    <row r="49" spans="1:6" s="25" customFormat="1" ht="13.5">
      <c r="A49" s="24" t="s">
        <v>53</v>
      </c>
      <c r="B49" s="20" t="s">
        <v>159</v>
      </c>
      <c r="C49" s="49">
        <v>3109000</v>
      </c>
      <c r="D49" s="21"/>
      <c r="E49" s="56">
        <f>+C49+D49</f>
        <v>3109000</v>
      </c>
      <c r="F49" s="75"/>
    </row>
    <row r="50" spans="1:6" s="25" customFormat="1" ht="13.5">
      <c r="A50" s="24" t="s">
        <v>54</v>
      </c>
      <c r="B50" s="24" t="s">
        <v>55</v>
      </c>
      <c r="C50" s="49">
        <v>1500000000</v>
      </c>
      <c r="D50" s="23"/>
      <c r="E50" s="58">
        <f>+C50+D50</f>
        <v>1500000000</v>
      </c>
      <c r="F50" s="75"/>
    </row>
    <row r="51" spans="1:6" s="25" customFormat="1" ht="13.5">
      <c r="A51" s="24" t="s">
        <v>56</v>
      </c>
      <c r="B51" s="20" t="s">
        <v>160</v>
      </c>
      <c r="C51" s="49">
        <v>114268000</v>
      </c>
      <c r="D51" s="21"/>
      <c r="E51" s="56">
        <f>+C51+D51</f>
        <v>114268000</v>
      </c>
      <c r="F51" s="75"/>
    </row>
    <row r="52" spans="1:6" s="25" customFormat="1" ht="13.5">
      <c r="A52" s="24" t="s">
        <v>57</v>
      </c>
      <c r="B52" s="20" t="s">
        <v>58</v>
      </c>
      <c r="C52" s="49">
        <v>273555000</v>
      </c>
      <c r="D52" s="21"/>
      <c r="E52" s="56">
        <f>+C52+D52</f>
        <v>273555000</v>
      </c>
      <c r="F52" s="75"/>
    </row>
    <row r="53" spans="1:6" s="25" customFormat="1" ht="13.5">
      <c r="A53" s="24" t="s">
        <v>174</v>
      </c>
      <c r="B53" s="20" t="s">
        <v>173</v>
      </c>
      <c r="C53" s="49">
        <v>25000000</v>
      </c>
      <c r="D53" s="21"/>
      <c r="E53" s="56">
        <f>+C53+D53</f>
        <v>25000000</v>
      </c>
      <c r="F53" s="75"/>
    </row>
    <row r="54" spans="1:6" s="27" customFormat="1" ht="13.5">
      <c r="A54" s="26" t="s">
        <v>59</v>
      </c>
      <c r="B54" s="14" t="s">
        <v>161</v>
      </c>
      <c r="C54" s="15">
        <v>4218082000</v>
      </c>
      <c r="D54" s="15">
        <f>SUM(D55:D69)</f>
        <v>0</v>
      </c>
      <c r="E54" s="57">
        <f>SUM(E55:E69)</f>
        <v>4218082000</v>
      </c>
      <c r="F54" s="77" t="s">
        <v>170</v>
      </c>
    </row>
    <row r="55" spans="1:6" s="25" customFormat="1" ht="13.5">
      <c r="A55" s="24" t="s">
        <v>60</v>
      </c>
      <c r="B55" s="20" t="s">
        <v>61</v>
      </c>
      <c r="C55" s="49">
        <v>167227000</v>
      </c>
      <c r="D55" s="21"/>
      <c r="E55" s="56">
        <f aca="true" t="shared" si="2" ref="E55:E69">+C55+D55</f>
        <v>167227000</v>
      </c>
      <c r="F55" s="75"/>
    </row>
    <row r="56" spans="1:6" s="25" customFormat="1" ht="13.5">
      <c r="A56" s="24" t="s">
        <v>218</v>
      </c>
      <c r="B56" s="20" t="s">
        <v>219</v>
      </c>
      <c r="C56" s="21">
        <v>27820000</v>
      </c>
      <c r="D56" s="21"/>
      <c r="E56" s="56">
        <f t="shared" si="2"/>
        <v>27820000</v>
      </c>
      <c r="F56" s="75"/>
    </row>
    <row r="57" spans="1:6" s="25" customFormat="1" ht="13.5">
      <c r="A57" s="24" t="s">
        <v>62</v>
      </c>
      <c r="B57" s="20" t="s">
        <v>162</v>
      </c>
      <c r="C57" s="49">
        <v>1203000000</v>
      </c>
      <c r="D57" s="21"/>
      <c r="E57" s="56">
        <f t="shared" si="2"/>
        <v>1203000000</v>
      </c>
      <c r="F57" s="75"/>
    </row>
    <row r="58" spans="1:6" s="25" customFormat="1" ht="13.5">
      <c r="A58" s="24" t="s">
        <v>63</v>
      </c>
      <c r="B58" s="20" t="s">
        <v>64</v>
      </c>
      <c r="C58" s="49">
        <v>140000000</v>
      </c>
      <c r="D58" s="21"/>
      <c r="E58" s="56">
        <f t="shared" si="2"/>
        <v>140000000</v>
      </c>
      <c r="F58" s="75"/>
    </row>
    <row r="59" spans="1:6" s="25" customFormat="1" ht="13.5">
      <c r="A59" s="24" t="s">
        <v>65</v>
      </c>
      <c r="B59" s="20" t="s">
        <v>66</v>
      </c>
      <c r="C59" s="49">
        <v>1562300000</v>
      </c>
      <c r="D59" s="21"/>
      <c r="E59" s="56">
        <f t="shared" si="2"/>
        <v>1562300000</v>
      </c>
      <c r="F59" s="75"/>
    </row>
    <row r="60" spans="1:6" s="25" customFormat="1" ht="13.5">
      <c r="A60" s="24" t="s">
        <v>67</v>
      </c>
      <c r="B60" s="20" t="s">
        <v>68</v>
      </c>
      <c r="C60" s="49">
        <v>275735000</v>
      </c>
      <c r="D60" s="21"/>
      <c r="E60" s="56">
        <f t="shared" si="2"/>
        <v>275735000</v>
      </c>
      <c r="F60" s="75"/>
    </row>
    <row r="61" spans="1:6" s="25" customFormat="1" ht="13.5">
      <c r="A61" s="24" t="s">
        <v>69</v>
      </c>
      <c r="B61" s="20" t="s">
        <v>163</v>
      </c>
      <c r="C61" s="49">
        <v>270000000</v>
      </c>
      <c r="D61" s="21"/>
      <c r="E61" s="56">
        <f t="shared" si="2"/>
        <v>270000000</v>
      </c>
      <c r="F61" s="75"/>
    </row>
    <row r="62" spans="1:6" s="25" customFormat="1" ht="13.5">
      <c r="A62" s="24" t="s">
        <v>70</v>
      </c>
      <c r="B62" s="20" t="s">
        <v>71</v>
      </c>
      <c r="C62" s="49">
        <v>76000000</v>
      </c>
      <c r="D62" s="21"/>
      <c r="E62" s="56">
        <f t="shared" si="2"/>
        <v>76000000</v>
      </c>
      <c r="F62" s="78"/>
    </row>
    <row r="63" spans="1:6" s="25" customFormat="1" ht="13.5">
      <c r="A63" s="24" t="s">
        <v>72</v>
      </c>
      <c r="B63" s="20" t="s">
        <v>73</v>
      </c>
      <c r="C63" s="49">
        <v>25000000</v>
      </c>
      <c r="D63" s="21"/>
      <c r="E63" s="56">
        <f t="shared" si="2"/>
        <v>25000000</v>
      </c>
      <c r="F63" s="75"/>
    </row>
    <row r="64" spans="1:6" s="25" customFormat="1" ht="13.5">
      <c r="A64" s="24" t="s">
        <v>74</v>
      </c>
      <c r="B64" s="20" t="s">
        <v>223</v>
      </c>
      <c r="C64" s="49">
        <v>241000000</v>
      </c>
      <c r="D64" s="21"/>
      <c r="E64" s="56">
        <f t="shared" si="2"/>
        <v>241000000</v>
      </c>
      <c r="F64" s="75"/>
    </row>
    <row r="65" spans="1:6" s="25" customFormat="1" ht="13.5">
      <c r="A65" s="24" t="s">
        <v>217</v>
      </c>
      <c r="B65" s="20" t="s">
        <v>231</v>
      </c>
      <c r="C65" s="21">
        <v>40000000</v>
      </c>
      <c r="D65" s="21"/>
      <c r="E65" s="56">
        <f t="shared" si="2"/>
        <v>40000000</v>
      </c>
      <c r="F65" s="75"/>
    </row>
    <row r="66" spans="1:6" s="25" customFormat="1" ht="13.5">
      <c r="A66" s="24" t="s">
        <v>229</v>
      </c>
      <c r="B66" s="20" t="s">
        <v>230</v>
      </c>
      <c r="C66" s="21">
        <v>0</v>
      </c>
      <c r="D66" s="21"/>
      <c r="E66" s="56">
        <f t="shared" si="2"/>
        <v>0</v>
      </c>
      <c r="F66" s="75"/>
    </row>
    <row r="67" spans="1:6" s="25" customFormat="1" ht="13.5">
      <c r="A67" s="24" t="s">
        <v>75</v>
      </c>
      <c r="B67" s="20" t="s">
        <v>76</v>
      </c>
      <c r="C67" s="49">
        <v>140000000</v>
      </c>
      <c r="D67" s="21"/>
      <c r="E67" s="56">
        <f t="shared" si="2"/>
        <v>140000000</v>
      </c>
      <c r="F67" s="75"/>
    </row>
    <row r="68" spans="1:6" s="25" customFormat="1" ht="13.5">
      <c r="A68" s="24" t="s">
        <v>77</v>
      </c>
      <c r="B68" s="20" t="s">
        <v>164</v>
      </c>
      <c r="C68" s="49">
        <v>0</v>
      </c>
      <c r="D68" s="21"/>
      <c r="E68" s="56">
        <f t="shared" si="2"/>
        <v>0</v>
      </c>
      <c r="F68" s="75"/>
    </row>
    <row r="69" spans="1:6" s="25" customFormat="1" ht="13.5">
      <c r="A69" s="24" t="s">
        <v>78</v>
      </c>
      <c r="B69" s="20" t="s">
        <v>79</v>
      </c>
      <c r="C69" s="49">
        <v>50000000</v>
      </c>
      <c r="D69" s="21"/>
      <c r="E69" s="56">
        <f t="shared" si="2"/>
        <v>50000000</v>
      </c>
      <c r="F69" s="75"/>
    </row>
    <row r="70" spans="1:6" s="27" customFormat="1" ht="13.5">
      <c r="A70" s="26" t="s">
        <v>176</v>
      </c>
      <c r="B70" s="14" t="s">
        <v>177</v>
      </c>
      <c r="C70" s="15">
        <v>7000000</v>
      </c>
      <c r="D70" s="15">
        <f>SUM(D71:D72)</f>
        <v>0</v>
      </c>
      <c r="E70" s="55">
        <f>SUM(E71:E72)</f>
        <v>7000000</v>
      </c>
      <c r="F70" s="76"/>
    </row>
    <row r="71" spans="1:6" s="27" customFormat="1" ht="13.5">
      <c r="A71" s="24" t="s">
        <v>220</v>
      </c>
      <c r="B71" s="20" t="s">
        <v>221</v>
      </c>
      <c r="C71" s="21">
        <v>0</v>
      </c>
      <c r="D71" s="21"/>
      <c r="E71" s="56">
        <f>+C71+D71</f>
        <v>0</v>
      </c>
      <c r="F71" s="76"/>
    </row>
    <row r="72" spans="1:6" s="25" customFormat="1" ht="13.5">
      <c r="A72" s="24" t="s">
        <v>80</v>
      </c>
      <c r="B72" s="20" t="s">
        <v>81</v>
      </c>
      <c r="C72" s="49">
        <v>7000000</v>
      </c>
      <c r="D72" s="21"/>
      <c r="E72" s="56">
        <f>+C72+D72</f>
        <v>7000000</v>
      </c>
      <c r="F72" s="75"/>
    </row>
    <row r="73" spans="1:6" s="25" customFormat="1" ht="13.5">
      <c r="A73" s="30" t="s">
        <v>222</v>
      </c>
      <c r="B73" s="20" t="s">
        <v>134</v>
      </c>
      <c r="C73" s="21">
        <v>905333</v>
      </c>
      <c r="D73" s="21"/>
      <c r="E73" s="56">
        <f>+C73+D73</f>
        <v>905333</v>
      </c>
      <c r="F73" s="75"/>
    </row>
    <row r="74" spans="1:7" s="32" customFormat="1" ht="13.5">
      <c r="A74" s="31" t="s">
        <v>137</v>
      </c>
      <c r="B74" s="14" t="s">
        <v>175</v>
      </c>
      <c r="C74" s="15">
        <v>84541343000</v>
      </c>
      <c r="D74" s="15">
        <f>+D75+D123+D158</f>
        <v>0</v>
      </c>
      <c r="E74" s="15">
        <f>+E75+E158</f>
        <v>84541343000</v>
      </c>
      <c r="F74" s="79">
        <v>84541343000</v>
      </c>
      <c r="G74" s="87"/>
    </row>
    <row r="75" spans="1:6" s="32" customFormat="1" ht="13.5">
      <c r="A75" s="33" t="s">
        <v>138</v>
      </c>
      <c r="B75" s="14" t="s">
        <v>82</v>
      </c>
      <c r="C75" s="15">
        <f>+C76+C123</f>
        <v>82136555360</v>
      </c>
      <c r="D75" s="15">
        <f>+D76</f>
        <v>0</v>
      </c>
      <c r="E75" s="15">
        <f>+E76+E123</f>
        <v>81659107048</v>
      </c>
      <c r="F75" s="79"/>
    </row>
    <row r="76" spans="1:6" s="32" customFormat="1" ht="13.5">
      <c r="A76" s="66" t="s">
        <v>83</v>
      </c>
      <c r="B76" s="67" t="s">
        <v>84</v>
      </c>
      <c r="C76" s="68">
        <v>15007397471</v>
      </c>
      <c r="D76" s="68">
        <f>+D77+D105</f>
        <v>0</v>
      </c>
      <c r="E76" s="69">
        <f>+E77+E105</f>
        <v>15007397471</v>
      </c>
      <c r="F76" s="79"/>
    </row>
    <row r="77" spans="1:6" s="32" customFormat="1" ht="13.5">
      <c r="A77" s="34" t="s">
        <v>85</v>
      </c>
      <c r="B77" s="14" t="s">
        <v>178</v>
      </c>
      <c r="C77" s="15">
        <v>12004759452</v>
      </c>
      <c r="D77" s="15">
        <f>+D78+D89+D93+D98</f>
        <v>0</v>
      </c>
      <c r="E77" s="55">
        <f>+E78+E89+E93+E98</f>
        <v>12004759452</v>
      </c>
      <c r="F77" s="79"/>
    </row>
    <row r="78" spans="1:6" s="32" customFormat="1" ht="13.5">
      <c r="A78" s="34" t="s">
        <v>86</v>
      </c>
      <c r="B78" s="14" t="s">
        <v>179</v>
      </c>
      <c r="C78" s="15">
        <v>5798052058</v>
      </c>
      <c r="D78" s="15">
        <f>+D79+D81+D84</f>
        <v>0</v>
      </c>
      <c r="E78" s="55">
        <f>+E79+E81+E84</f>
        <v>5798052058</v>
      </c>
      <c r="F78" s="79"/>
    </row>
    <row r="79" spans="1:6" s="36" customFormat="1" ht="13.5">
      <c r="A79" s="35" t="s">
        <v>87</v>
      </c>
      <c r="B79" s="20" t="s">
        <v>180</v>
      </c>
      <c r="C79" s="21">
        <v>1000648340</v>
      </c>
      <c r="D79" s="21">
        <f>+D80</f>
        <v>0</v>
      </c>
      <c r="E79" s="56">
        <f>+E80</f>
        <v>1000648340</v>
      </c>
      <c r="F79" s="80"/>
    </row>
    <row r="80" spans="1:6" s="36" customFormat="1" ht="13.5">
      <c r="A80" s="35" t="s">
        <v>88</v>
      </c>
      <c r="B80" s="20" t="s">
        <v>181</v>
      </c>
      <c r="C80" s="21">
        <v>1000648340</v>
      </c>
      <c r="D80" s="21"/>
      <c r="E80" s="56">
        <f>+C80+D80</f>
        <v>1000648340</v>
      </c>
      <c r="F80" s="80"/>
    </row>
    <row r="81" spans="1:6" s="36" customFormat="1" ht="13.5">
      <c r="A81" s="35" t="s">
        <v>89</v>
      </c>
      <c r="B81" s="20" t="s">
        <v>182</v>
      </c>
      <c r="C81" s="21">
        <v>1506785472</v>
      </c>
      <c r="D81" s="21">
        <f>SUM(D82:D83)</f>
        <v>0</v>
      </c>
      <c r="E81" s="56">
        <f>SUM(E82:E83)</f>
        <v>1506785472</v>
      </c>
      <c r="F81" s="80"/>
    </row>
    <row r="82" spans="1:6" s="36" customFormat="1" ht="13.5">
      <c r="A82" s="35" t="s">
        <v>90</v>
      </c>
      <c r="B82" s="20" t="s">
        <v>183</v>
      </c>
      <c r="C82" s="49">
        <v>1381450746</v>
      </c>
      <c r="D82" s="49"/>
      <c r="E82" s="56">
        <f>+C82+D82</f>
        <v>1381450746</v>
      </c>
      <c r="F82" s="80"/>
    </row>
    <row r="83" spans="1:6" s="36" customFormat="1" ht="13.5">
      <c r="A83" s="35" t="s">
        <v>91</v>
      </c>
      <c r="B83" s="20" t="s">
        <v>184</v>
      </c>
      <c r="C83" s="49">
        <v>125334726</v>
      </c>
      <c r="D83" s="49"/>
      <c r="E83" s="56">
        <f>+C83+D83</f>
        <v>125334726</v>
      </c>
      <c r="F83" s="80"/>
    </row>
    <row r="84" spans="1:6" s="36" customFormat="1" ht="13.5">
      <c r="A84" s="35" t="s">
        <v>92</v>
      </c>
      <c r="B84" s="20" t="s">
        <v>185</v>
      </c>
      <c r="C84" s="21">
        <v>3290618246</v>
      </c>
      <c r="D84" s="21">
        <f>SUM(D85:D88)</f>
        <v>0</v>
      </c>
      <c r="E84" s="56">
        <f>SUM(E85:E88)</f>
        <v>3290618246</v>
      </c>
      <c r="F84" s="80"/>
    </row>
    <row r="85" spans="1:6" s="36" customFormat="1" ht="13.5">
      <c r="A85" s="35" t="s">
        <v>93</v>
      </c>
      <c r="B85" s="20" t="s">
        <v>186</v>
      </c>
      <c r="C85" s="49">
        <v>572662791</v>
      </c>
      <c r="D85" s="49"/>
      <c r="E85" s="56">
        <f>+C85+D85</f>
        <v>572662791</v>
      </c>
      <c r="F85" s="80"/>
    </row>
    <row r="86" spans="1:6" s="36" customFormat="1" ht="13.5">
      <c r="A86" s="35" t="s">
        <v>94</v>
      </c>
      <c r="B86" s="20" t="s">
        <v>187</v>
      </c>
      <c r="C86" s="49">
        <v>19751665</v>
      </c>
      <c r="D86" s="49"/>
      <c r="E86" s="56">
        <f>+C86+D86</f>
        <v>19751665</v>
      </c>
      <c r="F86" s="80"/>
    </row>
    <row r="87" spans="1:6" s="36" customFormat="1" ht="13.5">
      <c r="A87" s="35" t="s">
        <v>95</v>
      </c>
      <c r="B87" s="20" t="s">
        <v>181</v>
      </c>
      <c r="C87" s="49">
        <v>2604521015</v>
      </c>
      <c r="D87" s="49"/>
      <c r="E87" s="56">
        <f>+C87+D87</f>
        <v>2604521015</v>
      </c>
      <c r="F87" s="80"/>
    </row>
    <row r="88" spans="1:6" s="36" customFormat="1" ht="13.5">
      <c r="A88" s="35" t="s">
        <v>96</v>
      </c>
      <c r="B88" s="20" t="s">
        <v>188</v>
      </c>
      <c r="C88" s="49">
        <v>93682775</v>
      </c>
      <c r="D88" s="49"/>
      <c r="E88" s="56">
        <f>+C88+D88</f>
        <v>93682775</v>
      </c>
      <c r="F88" s="80"/>
    </row>
    <row r="89" spans="1:6" s="32" customFormat="1" ht="13.5">
      <c r="A89" s="34" t="s">
        <v>97</v>
      </c>
      <c r="B89" s="14" t="s">
        <v>189</v>
      </c>
      <c r="C89" s="15">
        <v>951961720</v>
      </c>
      <c r="D89" s="15">
        <f>+D90</f>
        <v>0</v>
      </c>
      <c r="E89" s="55">
        <f>+E90</f>
        <v>951961720</v>
      </c>
      <c r="F89" s="79"/>
    </row>
    <row r="90" spans="1:6" s="36" customFormat="1" ht="13.5">
      <c r="A90" s="35" t="s">
        <v>98</v>
      </c>
      <c r="B90" s="20" t="s">
        <v>190</v>
      </c>
      <c r="C90" s="21">
        <v>951961720</v>
      </c>
      <c r="D90" s="21">
        <f>SUM(D91:D92)</f>
        <v>0</v>
      </c>
      <c r="E90" s="56">
        <f>SUM(E91:E92)</f>
        <v>951961720</v>
      </c>
      <c r="F90" s="80"/>
    </row>
    <row r="91" spans="1:6" s="36" customFormat="1" ht="13.5">
      <c r="A91" s="35" t="s">
        <v>99</v>
      </c>
      <c r="B91" s="20" t="s">
        <v>191</v>
      </c>
      <c r="C91" s="49">
        <v>931003640</v>
      </c>
      <c r="D91" s="49"/>
      <c r="E91" s="56">
        <f>+C91+D91</f>
        <v>931003640</v>
      </c>
      <c r="F91" s="80"/>
    </row>
    <row r="92" spans="1:6" s="36" customFormat="1" ht="13.5">
      <c r="A92" s="35" t="s">
        <v>100</v>
      </c>
      <c r="B92" s="20" t="s">
        <v>192</v>
      </c>
      <c r="C92" s="49">
        <v>20958080</v>
      </c>
      <c r="D92" s="49"/>
      <c r="E92" s="56">
        <f>+C92+D92</f>
        <v>20958080</v>
      </c>
      <c r="F92" s="80"/>
    </row>
    <row r="93" spans="1:6" s="32" customFormat="1" ht="13.5">
      <c r="A93" s="34" t="s">
        <v>101</v>
      </c>
      <c r="B93" s="14" t="s">
        <v>102</v>
      </c>
      <c r="C93" s="15">
        <v>1019504822</v>
      </c>
      <c r="D93" s="15">
        <f>+D94</f>
        <v>0</v>
      </c>
      <c r="E93" s="55">
        <f>+E94</f>
        <v>1019504822</v>
      </c>
      <c r="F93" s="79"/>
    </row>
    <row r="94" spans="1:6" s="36" customFormat="1" ht="13.5">
      <c r="A94" s="35" t="s">
        <v>103</v>
      </c>
      <c r="B94" s="20" t="s">
        <v>193</v>
      </c>
      <c r="C94" s="21">
        <v>1019504822</v>
      </c>
      <c r="D94" s="21">
        <f>SUM(D95:D97)</f>
        <v>0</v>
      </c>
      <c r="E94" s="56">
        <f>SUM(E95:E97)</f>
        <v>1019504822</v>
      </c>
      <c r="F94" s="80"/>
    </row>
    <row r="95" spans="1:6" s="36" customFormat="1" ht="13.5">
      <c r="A95" s="35" t="s">
        <v>104</v>
      </c>
      <c r="B95" s="20" t="s">
        <v>194</v>
      </c>
      <c r="C95" s="21">
        <v>0</v>
      </c>
      <c r="D95" s="21"/>
      <c r="E95" s="56">
        <f>+C95+D95</f>
        <v>0</v>
      </c>
      <c r="F95" s="80"/>
    </row>
    <row r="96" spans="1:6" s="36" customFormat="1" ht="13.5">
      <c r="A96" s="35" t="s">
        <v>105</v>
      </c>
      <c r="B96" s="20" t="s">
        <v>106</v>
      </c>
      <c r="C96" s="49">
        <v>723411803</v>
      </c>
      <c r="D96" s="49"/>
      <c r="E96" s="56">
        <f>+C96+D96</f>
        <v>723411803</v>
      </c>
      <c r="F96" s="80"/>
    </row>
    <row r="97" spans="1:6" s="36" customFormat="1" ht="13.5">
      <c r="A97" s="35" t="s">
        <v>107</v>
      </c>
      <c r="B97" s="20" t="s">
        <v>195</v>
      </c>
      <c r="C97" s="49">
        <v>296093019</v>
      </c>
      <c r="D97" s="49"/>
      <c r="E97" s="56">
        <f>+C97+D97</f>
        <v>296093019</v>
      </c>
      <c r="F97" s="80"/>
    </row>
    <row r="98" spans="1:6" s="32" customFormat="1" ht="13.5">
      <c r="A98" s="34" t="s">
        <v>108</v>
      </c>
      <c r="B98" s="14" t="s">
        <v>196</v>
      </c>
      <c r="C98" s="15">
        <v>4235240852</v>
      </c>
      <c r="D98" s="15">
        <f>+D99+D101+D103</f>
        <v>0</v>
      </c>
      <c r="E98" s="55">
        <f>+E99+E101+E103</f>
        <v>4235240852</v>
      </c>
      <c r="F98" s="79"/>
    </row>
    <row r="99" spans="1:6" s="36" customFormat="1" ht="13.5">
      <c r="A99" s="35" t="s">
        <v>109</v>
      </c>
      <c r="B99" s="20" t="s">
        <v>197</v>
      </c>
      <c r="C99" s="21">
        <v>2137094235</v>
      </c>
      <c r="D99" s="21">
        <f>+D100</f>
        <v>0</v>
      </c>
      <c r="E99" s="56">
        <f>+E100</f>
        <v>2137094235</v>
      </c>
      <c r="F99" s="80"/>
    </row>
    <row r="100" spans="1:6" s="36" customFormat="1" ht="13.5">
      <c r="A100" s="35" t="s">
        <v>110</v>
      </c>
      <c r="B100" s="20" t="s">
        <v>198</v>
      </c>
      <c r="C100" s="50">
        <v>2137094235</v>
      </c>
      <c r="D100" s="50"/>
      <c r="E100" s="56">
        <f>+C100+D100</f>
        <v>2137094235</v>
      </c>
      <c r="F100" s="80"/>
    </row>
    <row r="101" spans="1:6" s="36" customFormat="1" ht="13.5">
      <c r="A101" s="35" t="s">
        <v>111</v>
      </c>
      <c r="B101" s="20" t="s">
        <v>199</v>
      </c>
      <c r="C101" s="21">
        <v>2054072165</v>
      </c>
      <c r="D101" s="21">
        <f>+D102</f>
        <v>0</v>
      </c>
      <c r="E101" s="56">
        <f>+E102</f>
        <v>2054072165</v>
      </c>
      <c r="F101" s="80"/>
    </row>
    <row r="102" spans="1:6" s="36" customFormat="1" ht="13.5">
      <c r="A102" s="35" t="s">
        <v>112</v>
      </c>
      <c r="B102" s="20" t="s">
        <v>198</v>
      </c>
      <c r="C102" s="50">
        <v>2054072165</v>
      </c>
      <c r="D102" s="50"/>
      <c r="E102" s="56">
        <f>+C102+D102</f>
        <v>2054072165</v>
      </c>
      <c r="F102" s="80"/>
    </row>
    <row r="103" spans="1:6" s="36" customFormat="1" ht="13.5">
      <c r="A103" s="35" t="s">
        <v>212</v>
      </c>
      <c r="B103" s="20" t="s">
        <v>211</v>
      </c>
      <c r="C103" s="21">
        <v>44074452</v>
      </c>
      <c r="D103" s="21">
        <f>SUM(D104:D104)</f>
        <v>0</v>
      </c>
      <c r="E103" s="56">
        <f>SUM(E104:E104)</f>
        <v>44074452</v>
      </c>
      <c r="F103" s="80"/>
    </row>
    <row r="104" spans="1:6" s="36" customFormat="1" ht="13.5">
      <c r="A104" s="35" t="s">
        <v>213</v>
      </c>
      <c r="B104" s="20" t="s">
        <v>214</v>
      </c>
      <c r="C104" s="50">
        <v>44074452</v>
      </c>
      <c r="D104" s="50"/>
      <c r="E104" s="56">
        <f>+C104+D104</f>
        <v>44074452</v>
      </c>
      <c r="F104" s="80"/>
    </row>
    <row r="105" spans="1:6" s="32" customFormat="1" ht="13.5">
      <c r="A105" s="34" t="s">
        <v>113</v>
      </c>
      <c r="B105" s="14" t="s">
        <v>200</v>
      </c>
      <c r="C105" s="15">
        <v>3002638019</v>
      </c>
      <c r="D105" s="15">
        <f>+D106+D111+D116+D120</f>
        <v>0</v>
      </c>
      <c r="E105" s="55">
        <f>+E106+E111+E116+E120</f>
        <v>3002638019</v>
      </c>
      <c r="F105" s="79"/>
    </row>
    <row r="106" spans="1:6" s="32" customFormat="1" ht="13.5">
      <c r="A106" s="34" t="s">
        <v>114</v>
      </c>
      <c r="B106" s="14" t="s">
        <v>201</v>
      </c>
      <c r="C106" s="15">
        <v>154110611</v>
      </c>
      <c r="D106" s="15">
        <f>+D107</f>
        <v>0</v>
      </c>
      <c r="E106" s="55">
        <f>+E107</f>
        <v>154110611</v>
      </c>
      <c r="F106" s="79"/>
    </row>
    <row r="107" spans="1:6" s="36" customFormat="1" ht="13.5">
      <c r="A107" s="35" t="s">
        <v>115</v>
      </c>
      <c r="B107" s="20" t="s">
        <v>202</v>
      </c>
      <c r="C107" s="21">
        <v>154110611</v>
      </c>
      <c r="D107" s="21">
        <f>SUM(D108:D110)</f>
        <v>0</v>
      </c>
      <c r="E107" s="56">
        <f>SUM(E108:E110)</f>
        <v>154110611</v>
      </c>
      <c r="F107" s="80"/>
    </row>
    <row r="108" spans="1:6" s="36" customFormat="1" ht="13.5">
      <c r="A108" s="35" t="s">
        <v>116</v>
      </c>
      <c r="B108" s="20" t="s">
        <v>203</v>
      </c>
      <c r="C108" s="49">
        <v>40255850</v>
      </c>
      <c r="D108" s="49"/>
      <c r="E108" s="56">
        <f>+C108+D108</f>
        <v>40255850</v>
      </c>
      <c r="F108" s="80"/>
    </row>
    <row r="109" spans="1:6" s="36" customFormat="1" ht="13.5">
      <c r="A109" s="24" t="s">
        <v>225</v>
      </c>
      <c r="B109" s="20" t="s">
        <v>226</v>
      </c>
      <c r="C109" s="49">
        <v>0</v>
      </c>
      <c r="D109" s="49"/>
      <c r="E109" s="56">
        <f>+C109+D109</f>
        <v>0</v>
      </c>
      <c r="F109" s="80"/>
    </row>
    <row r="110" spans="1:6" s="36" customFormat="1" ht="13.5">
      <c r="A110" s="35" t="s">
        <v>117</v>
      </c>
      <c r="B110" s="20" t="s">
        <v>204</v>
      </c>
      <c r="C110" s="49">
        <v>113854761</v>
      </c>
      <c r="D110" s="49"/>
      <c r="E110" s="56">
        <f>+C110+D110</f>
        <v>113854761</v>
      </c>
      <c r="F110" s="80"/>
    </row>
    <row r="111" spans="1:6" s="32" customFormat="1" ht="13.5">
      <c r="A111" s="34" t="s">
        <v>118</v>
      </c>
      <c r="B111" s="14" t="s">
        <v>119</v>
      </c>
      <c r="C111" s="15">
        <v>144754654</v>
      </c>
      <c r="D111" s="15">
        <f>+D112</f>
        <v>0</v>
      </c>
      <c r="E111" s="55">
        <f>+E112</f>
        <v>144754654</v>
      </c>
      <c r="F111" s="79"/>
    </row>
    <row r="112" spans="1:6" s="36" customFormat="1" ht="13.5">
      <c r="A112" s="35" t="s">
        <v>120</v>
      </c>
      <c r="B112" s="20" t="s">
        <v>121</v>
      </c>
      <c r="C112" s="21">
        <v>144754654</v>
      </c>
      <c r="D112" s="21">
        <f>SUM(D113:D115)</f>
        <v>0</v>
      </c>
      <c r="E112" s="56">
        <f>SUM(E113:E115)</f>
        <v>144754654</v>
      </c>
      <c r="F112" s="80"/>
    </row>
    <row r="113" spans="1:6" s="36" customFormat="1" ht="13.5">
      <c r="A113" s="35" t="s">
        <v>122</v>
      </c>
      <c r="B113" s="20" t="s">
        <v>123</v>
      </c>
      <c r="C113" s="49">
        <v>144754654</v>
      </c>
      <c r="D113" s="49"/>
      <c r="E113" s="56">
        <f>+C113+D113</f>
        <v>144754654</v>
      </c>
      <c r="F113" s="80"/>
    </row>
    <row r="114" spans="1:6" s="36" customFormat="1" ht="13.5">
      <c r="A114" s="35" t="s">
        <v>124</v>
      </c>
      <c r="B114" s="20" t="s">
        <v>209</v>
      </c>
      <c r="C114" s="21">
        <v>0</v>
      </c>
      <c r="D114" s="21"/>
      <c r="E114" s="56">
        <f>+C114+D114</f>
        <v>0</v>
      </c>
      <c r="F114" s="80"/>
    </row>
    <row r="115" spans="1:6" s="36" customFormat="1" ht="13.5">
      <c r="A115" s="35" t="s">
        <v>125</v>
      </c>
      <c r="B115" s="20" t="s">
        <v>210</v>
      </c>
      <c r="C115" s="21">
        <v>0</v>
      </c>
      <c r="D115" s="21"/>
      <c r="E115" s="56">
        <f>+C115+D115</f>
        <v>0</v>
      </c>
      <c r="F115" s="80"/>
    </row>
    <row r="116" spans="1:6" s="32" customFormat="1" ht="13.5">
      <c r="A116" s="34" t="s">
        <v>126</v>
      </c>
      <c r="B116" s="14" t="s">
        <v>205</v>
      </c>
      <c r="C116" s="15">
        <v>965519408</v>
      </c>
      <c r="D116" s="15">
        <f>+D117</f>
        <v>0</v>
      </c>
      <c r="E116" s="55">
        <f>+E117</f>
        <v>965519408</v>
      </c>
      <c r="F116" s="79"/>
    </row>
    <row r="117" spans="1:6" s="36" customFormat="1" ht="13.5">
      <c r="A117" s="35" t="s">
        <v>127</v>
      </c>
      <c r="B117" s="20" t="s">
        <v>205</v>
      </c>
      <c r="C117" s="21">
        <v>965519408</v>
      </c>
      <c r="D117" s="21">
        <f>SUM(D118:D119)</f>
        <v>0</v>
      </c>
      <c r="E117" s="56">
        <f>SUM(E118:E119)</f>
        <v>965519408</v>
      </c>
      <c r="F117" s="80"/>
    </row>
    <row r="118" spans="1:6" s="36" customFormat="1" ht="13.5">
      <c r="A118" s="35" t="s">
        <v>128</v>
      </c>
      <c r="B118" s="20" t="s">
        <v>206</v>
      </c>
      <c r="C118" s="49">
        <v>682047578</v>
      </c>
      <c r="D118" s="49"/>
      <c r="E118" s="56">
        <f>+C118+D118</f>
        <v>682047578</v>
      </c>
      <c r="F118" s="80"/>
    </row>
    <row r="119" spans="1:6" s="36" customFormat="1" ht="13.5">
      <c r="A119" s="35" t="s">
        <v>129</v>
      </c>
      <c r="B119" s="20" t="s">
        <v>207</v>
      </c>
      <c r="C119" s="49">
        <v>283471830</v>
      </c>
      <c r="D119" s="49"/>
      <c r="E119" s="56">
        <f>+C119+D119</f>
        <v>283471830</v>
      </c>
      <c r="F119" s="80"/>
    </row>
    <row r="120" spans="1:6" s="32" customFormat="1" ht="13.5">
      <c r="A120" s="34" t="s">
        <v>130</v>
      </c>
      <c r="B120" s="14" t="s">
        <v>131</v>
      </c>
      <c r="C120" s="15">
        <v>1738253346</v>
      </c>
      <c r="D120" s="15">
        <f>+D121</f>
        <v>0</v>
      </c>
      <c r="E120" s="55">
        <f>+E121</f>
        <v>1738253346</v>
      </c>
      <c r="F120" s="79"/>
    </row>
    <row r="121" spans="1:6" s="36" customFormat="1" ht="13.5">
      <c r="A121" s="35" t="s">
        <v>132</v>
      </c>
      <c r="B121" s="20" t="s">
        <v>224</v>
      </c>
      <c r="C121" s="21">
        <v>1738253346</v>
      </c>
      <c r="D121" s="21">
        <f>+D122</f>
        <v>0</v>
      </c>
      <c r="E121" s="56">
        <f>+E122</f>
        <v>1738253346</v>
      </c>
      <c r="F121" s="80"/>
    </row>
    <row r="122" spans="1:6" s="36" customFormat="1" ht="13.5">
      <c r="A122" s="35" t="s">
        <v>133</v>
      </c>
      <c r="B122" s="20" t="s">
        <v>208</v>
      </c>
      <c r="C122" s="50">
        <v>1738253346</v>
      </c>
      <c r="D122" s="50"/>
      <c r="E122" s="56">
        <f>+C122+D122</f>
        <v>1738253346</v>
      </c>
      <c r="F122" s="80"/>
    </row>
    <row r="123" spans="1:6" s="27" customFormat="1" ht="13.5">
      <c r="A123" s="66" t="s">
        <v>239</v>
      </c>
      <c r="B123" s="67" t="s">
        <v>281</v>
      </c>
      <c r="C123" s="68">
        <v>67129157889</v>
      </c>
      <c r="D123" s="68">
        <f>+D124+D128+D146</f>
        <v>-477448312</v>
      </c>
      <c r="E123" s="68">
        <f>+E124+E128+E146</f>
        <v>66651709577</v>
      </c>
      <c r="F123" s="76" t="s">
        <v>170</v>
      </c>
    </row>
    <row r="124" spans="1:6" s="27" customFormat="1" ht="13.5">
      <c r="A124" s="26" t="s">
        <v>240</v>
      </c>
      <c r="B124" s="14" t="s">
        <v>241</v>
      </c>
      <c r="C124" s="15">
        <v>367951224</v>
      </c>
      <c r="D124" s="15">
        <f>+D125</f>
        <v>0</v>
      </c>
      <c r="E124" s="55">
        <f aca="true" t="shared" si="3" ref="E124:E157">+C124+D124</f>
        <v>367951224</v>
      </c>
      <c r="F124" s="76"/>
    </row>
    <row r="125" spans="1:7" s="25" customFormat="1" ht="13.5">
      <c r="A125" s="24" t="s">
        <v>242</v>
      </c>
      <c r="B125" s="20" t="s">
        <v>282</v>
      </c>
      <c r="C125" s="21">
        <v>367951224</v>
      </c>
      <c r="D125" s="21">
        <f>+D126</f>
        <v>0</v>
      </c>
      <c r="E125" s="56">
        <f t="shared" si="3"/>
        <v>367951224</v>
      </c>
      <c r="F125" s="75"/>
      <c r="G125" s="65"/>
    </row>
    <row r="126" spans="1:7" s="25" customFormat="1" ht="13.5">
      <c r="A126" s="24" t="s">
        <v>243</v>
      </c>
      <c r="B126" s="20" t="s">
        <v>283</v>
      </c>
      <c r="C126" s="21">
        <v>367951224</v>
      </c>
      <c r="D126" s="21">
        <f>+D127</f>
        <v>0</v>
      </c>
      <c r="E126" s="56">
        <f t="shared" si="3"/>
        <v>367951224</v>
      </c>
      <c r="F126" s="75"/>
      <c r="G126" s="65"/>
    </row>
    <row r="127" spans="1:7" s="25" customFormat="1" ht="13.5">
      <c r="A127" s="24" t="s">
        <v>244</v>
      </c>
      <c r="B127" s="20" t="s">
        <v>284</v>
      </c>
      <c r="C127" s="21">
        <v>367951224</v>
      </c>
      <c r="D127" s="21"/>
      <c r="E127" s="56">
        <f t="shared" si="3"/>
        <v>367951224</v>
      </c>
      <c r="F127" s="75"/>
      <c r="G127" s="65"/>
    </row>
    <row r="128" spans="1:7" s="27" customFormat="1" ht="13.5">
      <c r="A128" s="26" t="s">
        <v>245</v>
      </c>
      <c r="B128" s="14" t="s">
        <v>246</v>
      </c>
      <c r="C128" s="15">
        <v>54818598965</v>
      </c>
      <c r="D128" s="15">
        <f>+D129+D132+D141</f>
        <v>-391677645</v>
      </c>
      <c r="E128" s="15">
        <f>+E129+E132+E141</f>
        <v>54426921320</v>
      </c>
      <c r="F128" s="76"/>
      <c r="G128" s="65"/>
    </row>
    <row r="129" spans="1:7" s="25" customFormat="1" ht="13.5">
      <c r="A129" s="24" t="s">
        <v>247</v>
      </c>
      <c r="B129" s="20" t="s">
        <v>285</v>
      </c>
      <c r="C129" s="21">
        <v>9202587596</v>
      </c>
      <c r="D129" s="21">
        <f>+D130</f>
        <v>-87152016</v>
      </c>
      <c r="E129" s="21">
        <f>+E130</f>
        <v>9115435580</v>
      </c>
      <c r="F129" s="75"/>
      <c r="G129" s="65"/>
    </row>
    <row r="130" spans="1:7" s="25" customFormat="1" ht="13.5">
      <c r="A130" s="24" t="s">
        <v>248</v>
      </c>
      <c r="B130" s="20" t="s">
        <v>286</v>
      </c>
      <c r="C130" s="21">
        <v>9202587596</v>
      </c>
      <c r="D130" s="21">
        <f>+D131</f>
        <v>-87152016</v>
      </c>
      <c r="E130" s="21">
        <f>+E131</f>
        <v>9115435580</v>
      </c>
      <c r="F130" s="75"/>
      <c r="G130" s="65"/>
    </row>
    <row r="131" spans="1:7" s="25" customFormat="1" ht="13.5">
      <c r="A131" s="24" t="s">
        <v>249</v>
      </c>
      <c r="B131" s="20" t="s">
        <v>287</v>
      </c>
      <c r="C131" s="21">
        <v>9202587596</v>
      </c>
      <c r="D131" s="21">
        <v>-87152016</v>
      </c>
      <c r="E131" s="21">
        <f t="shared" si="3"/>
        <v>9115435580</v>
      </c>
      <c r="F131" s="75"/>
      <c r="G131" s="65"/>
    </row>
    <row r="132" spans="1:7" s="25" customFormat="1" ht="13.5">
      <c r="A132" s="24" t="s">
        <v>250</v>
      </c>
      <c r="B132" s="20" t="s">
        <v>251</v>
      </c>
      <c r="C132" s="21">
        <v>38850824879</v>
      </c>
      <c r="D132" s="21">
        <f>+D133+D135+D137+D139</f>
        <v>-300237004</v>
      </c>
      <c r="E132" s="21">
        <f>+E133+E135+E137+E139</f>
        <v>38550587875</v>
      </c>
      <c r="F132" s="75"/>
      <c r="G132" s="65"/>
    </row>
    <row r="133" spans="1:7" s="25" customFormat="1" ht="13.5">
      <c r="A133" s="24" t="s">
        <v>252</v>
      </c>
      <c r="B133" s="20" t="s">
        <v>253</v>
      </c>
      <c r="C133" s="21">
        <v>15769338165</v>
      </c>
      <c r="D133" s="21">
        <f>+D134</f>
        <v>-15134053</v>
      </c>
      <c r="E133" s="21">
        <f>+E134</f>
        <v>15754204112</v>
      </c>
      <c r="F133" s="75"/>
      <c r="G133" s="65"/>
    </row>
    <row r="134" spans="1:7" s="25" customFormat="1" ht="13.5">
      <c r="A134" s="24" t="s">
        <v>254</v>
      </c>
      <c r="B134" s="20" t="s">
        <v>255</v>
      </c>
      <c r="C134" s="21">
        <v>15769338165</v>
      </c>
      <c r="D134" s="21">
        <v>-15134053</v>
      </c>
      <c r="E134" s="21">
        <f t="shared" si="3"/>
        <v>15754204112</v>
      </c>
      <c r="F134" s="75"/>
      <c r="G134" s="65"/>
    </row>
    <row r="135" spans="1:7" s="25" customFormat="1" ht="13.5">
      <c r="A135" s="24" t="s">
        <v>256</v>
      </c>
      <c r="B135" s="20" t="s">
        <v>288</v>
      </c>
      <c r="C135" s="21">
        <v>2667676020</v>
      </c>
      <c r="D135" s="21">
        <f>+D136</f>
        <v>-19770000</v>
      </c>
      <c r="E135" s="21">
        <f>+E136</f>
        <v>2647906020</v>
      </c>
      <c r="F135" s="75"/>
      <c r="G135" s="65"/>
    </row>
    <row r="136" spans="1:7" s="25" customFormat="1" ht="13.5">
      <c r="A136" s="24" t="s">
        <v>257</v>
      </c>
      <c r="B136" s="20" t="s">
        <v>255</v>
      </c>
      <c r="C136" s="21">
        <v>2667676020</v>
      </c>
      <c r="D136" s="21">
        <v>-19770000</v>
      </c>
      <c r="E136" s="21">
        <f t="shared" si="3"/>
        <v>2647906020</v>
      </c>
      <c r="F136" s="75"/>
      <c r="G136" s="65"/>
    </row>
    <row r="137" spans="1:7" s="25" customFormat="1" ht="13.5">
      <c r="A137" s="24" t="s">
        <v>258</v>
      </c>
      <c r="B137" s="20" t="s">
        <v>289</v>
      </c>
      <c r="C137" s="21">
        <v>19152263641</v>
      </c>
      <c r="D137" s="21">
        <f>+D138</f>
        <v>-265332951</v>
      </c>
      <c r="E137" s="21">
        <f>+E138</f>
        <v>18886930690</v>
      </c>
      <c r="F137" s="75"/>
      <c r="G137" s="65"/>
    </row>
    <row r="138" spans="1:7" s="25" customFormat="1" ht="13.5">
      <c r="A138" s="24" t="s">
        <v>259</v>
      </c>
      <c r="B138" s="20" t="s">
        <v>255</v>
      </c>
      <c r="C138" s="21">
        <v>19152263641</v>
      </c>
      <c r="D138" s="21">
        <v>-265332951</v>
      </c>
      <c r="E138" s="21">
        <f t="shared" si="3"/>
        <v>18886930690</v>
      </c>
      <c r="F138" s="75"/>
      <c r="G138" s="65"/>
    </row>
    <row r="139" spans="1:7" s="25" customFormat="1" ht="13.5">
      <c r="A139" s="24" t="s">
        <v>260</v>
      </c>
      <c r="B139" s="20" t="s">
        <v>290</v>
      </c>
      <c r="C139" s="21">
        <v>1261547053</v>
      </c>
      <c r="D139" s="21">
        <f>+D140</f>
        <v>0</v>
      </c>
      <c r="E139" s="21">
        <f>+E140</f>
        <v>1261547053</v>
      </c>
      <c r="F139" s="75"/>
      <c r="G139" s="65"/>
    </row>
    <row r="140" spans="1:7" s="25" customFormat="1" ht="13.5">
      <c r="A140" s="24" t="s">
        <v>261</v>
      </c>
      <c r="B140" s="20" t="s">
        <v>255</v>
      </c>
      <c r="C140" s="21">
        <v>1261547053</v>
      </c>
      <c r="D140" s="21"/>
      <c r="E140" s="21">
        <f t="shared" si="3"/>
        <v>1261547053</v>
      </c>
      <c r="F140" s="75"/>
      <c r="G140" s="65"/>
    </row>
    <row r="141" spans="1:7" s="25" customFormat="1" ht="13.5">
      <c r="A141" s="24" t="s">
        <v>262</v>
      </c>
      <c r="B141" s="20" t="s">
        <v>291</v>
      </c>
      <c r="C141" s="21">
        <v>6765186490</v>
      </c>
      <c r="D141" s="21">
        <v>-4288625</v>
      </c>
      <c r="E141" s="21">
        <f t="shared" si="3"/>
        <v>6760897865</v>
      </c>
      <c r="F141" s="75"/>
      <c r="G141" s="65"/>
    </row>
    <row r="142" spans="1:7" s="25" customFormat="1" ht="13.5">
      <c r="A142" s="24" t="s">
        <v>263</v>
      </c>
      <c r="B142" s="20" t="s">
        <v>292</v>
      </c>
      <c r="C142" s="21">
        <v>1643433817</v>
      </c>
      <c r="D142" s="21"/>
      <c r="E142" s="21">
        <f t="shared" si="3"/>
        <v>1643433817</v>
      </c>
      <c r="F142" s="75"/>
      <c r="G142" s="65"/>
    </row>
    <row r="143" spans="1:7" s="25" customFormat="1" ht="13.5">
      <c r="A143" s="24" t="s">
        <v>264</v>
      </c>
      <c r="B143" s="20" t="s">
        <v>265</v>
      </c>
      <c r="C143" s="21">
        <v>1643433817</v>
      </c>
      <c r="D143" s="21"/>
      <c r="E143" s="21">
        <f t="shared" si="3"/>
        <v>1643433817</v>
      </c>
      <c r="F143" s="75"/>
      <c r="G143" s="65"/>
    </row>
    <row r="144" spans="1:7" s="25" customFormat="1" ht="13.5">
      <c r="A144" s="24" t="s">
        <v>266</v>
      </c>
      <c r="B144" s="20" t="s">
        <v>293</v>
      </c>
      <c r="C144" s="21">
        <v>5121752673</v>
      </c>
      <c r="D144" s="21">
        <v>-4288625</v>
      </c>
      <c r="E144" s="21">
        <f t="shared" si="3"/>
        <v>5117464048</v>
      </c>
      <c r="F144" s="75"/>
      <c r="G144" s="65"/>
    </row>
    <row r="145" spans="1:7" s="25" customFormat="1" ht="13.5">
      <c r="A145" s="24" t="s">
        <v>267</v>
      </c>
      <c r="B145" s="20" t="s">
        <v>265</v>
      </c>
      <c r="C145" s="21">
        <v>5121752673</v>
      </c>
      <c r="D145" s="21">
        <v>-4288625</v>
      </c>
      <c r="E145" s="21">
        <f t="shared" si="3"/>
        <v>5117464048</v>
      </c>
      <c r="F145" s="75"/>
      <c r="G145" s="65"/>
    </row>
    <row r="146" spans="1:7" s="25" customFormat="1" ht="13.5">
      <c r="A146" s="24" t="s">
        <v>268</v>
      </c>
      <c r="B146" s="20" t="s">
        <v>303</v>
      </c>
      <c r="C146" s="21">
        <v>11942607700</v>
      </c>
      <c r="D146" s="21">
        <v>-85770667</v>
      </c>
      <c r="E146" s="21">
        <f t="shared" si="3"/>
        <v>11856837033</v>
      </c>
      <c r="F146" s="75"/>
      <c r="G146" s="65"/>
    </row>
    <row r="147" spans="1:7" s="25" customFormat="1" ht="13.5">
      <c r="A147" s="24" t="s">
        <v>269</v>
      </c>
      <c r="B147" s="20" t="s">
        <v>294</v>
      </c>
      <c r="C147" s="21">
        <v>5214356749</v>
      </c>
      <c r="D147" s="21">
        <v>-85770667</v>
      </c>
      <c r="E147" s="21">
        <f t="shared" si="3"/>
        <v>5128586082</v>
      </c>
      <c r="F147" s="75"/>
      <c r="G147" s="65"/>
    </row>
    <row r="148" spans="1:7" s="25" customFormat="1" ht="13.5">
      <c r="A148" s="24" t="s">
        <v>270</v>
      </c>
      <c r="B148" s="20" t="s">
        <v>295</v>
      </c>
      <c r="C148" s="21">
        <v>3364125475</v>
      </c>
      <c r="D148" s="21">
        <v>-80000000</v>
      </c>
      <c r="E148" s="21">
        <f t="shared" si="3"/>
        <v>3284125475</v>
      </c>
      <c r="F148" s="75"/>
      <c r="G148" s="65"/>
    </row>
    <row r="149" spans="1:7" s="25" customFormat="1" ht="13.5">
      <c r="A149" s="24" t="s">
        <v>271</v>
      </c>
      <c r="B149" s="20" t="s">
        <v>296</v>
      </c>
      <c r="C149" s="21">
        <v>3364125475</v>
      </c>
      <c r="D149" s="21">
        <v>-80000000</v>
      </c>
      <c r="E149" s="21">
        <f t="shared" si="3"/>
        <v>3284125475</v>
      </c>
      <c r="F149" s="75"/>
      <c r="G149" s="65"/>
    </row>
    <row r="150" spans="1:7" s="25" customFormat="1" ht="13.5">
      <c r="A150" s="24" t="s">
        <v>272</v>
      </c>
      <c r="B150" s="20" t="s">
        <v>300</v>
      </c>
      <c r="C150" s="21">
        <v>1850231274</v>
      </c>
      <c r="D150" s="21">
        <v>-5770667</v>
      </c>
      <c r="E150" s="21">
        <f t="shared" si="3"/>
        <v>1844460607</v>
      </c>
      <c r="F150" s="75"/>
      <c r="G150" s="65"/>
    </row>
    <row r="151" spans="1:7" s="25" customFormat="1" ht="13.5">
      <c r="A151" s="24" t="s">
        <v>273</v>
      </c>
      <c r="B151" s="20" t="s">
        <v>296</v>
      </c>
      <c r="C151" s="21">
        <v>1850231274</v>
      </c>
      <c r="D151" s="21">
        <v>-5770667</v>
      </c>
      <c r="E151" s="21">
        <f t="shared" si="3"/>
        <v>1844460607</v>
      </c>
      <c r="F151" s="75"/>
      <c r="G151" s="65"/>
    </row>
    <row r="152" spans="1:7" s="25" customFormat="1" ht="13.5">
      <c r="A152" s="24" t="s">
        <v>274</v>
      </c>
      <c r="B152" s="20" t="s">
        <v>297</v>
      </c>
      <c r="C152" s="21">
        <v>1682062738</v>
      </c>
      <c r="D152" s="21"/>
      <c r="E152" s="21">
        <f t="shared" si="3"/>
        <v>1682062738</v>
      </c>
      <c r="F152" s="75"/>
      <c r="G152" s="65"/>
    </row>
    <row r="153" spans="1:7" s="25" customFormat="1" ht="13.5">
      <c r="A153" s="24" t="s">
        <v>275</v>
      </c>
      <c r="B153" s="20" t="s">
        <v>276</v>
      </c>
      <c r="C153" s="21">
        <v>1682062738</v>
      </c>
      <c r="D153" s="21"/>
      <c r="E153" s="21">
        <f t="shared" si="3"/>
        <v>1682062738</v>
      </c>
      <c r="F153" s="75"/>
      <c r="G153" s="65"/>
    </row>
    <row r="154" spans="1:7" s="25" customFormat="1" ht="13.5">
      <c r="A154" s="24" t="s">
        <v>277</v>
      </c>
      <c r="B154" s="20" t="s">
        <v>298</v>
      </c>
      <c r="C154" s="21">
        <v>1682062738</v>
      </c>
      <c r="D154" s="21"/>
      <c r="E154" s="21">
        <f t="shared" si="3"/>
        <v>1682062738</v>
      </c>
      <c r="F154" s="75"/>
      <c r="G154" s="65"/>
    </row>
    <row r="155" spans="1:7" s="25" customFormat="1" ht="13.5">
      <c r="A155" s="24" t="s">
        <v>278</v>
      </c>
      <c r="B155" s="20" t="s">
        <v>301</v>
      </c>
      <c r="C155" s="21">
        <v>5046188213</v>
      </c>
      <c r="D155" s="21"/>
      <c r="E155" s="21">
        <f t="shared" si="3"/>
        <v>5046188213</v>
      </c>
      <c r="F155" s="75"/>
      <c r="G155" s="65"/>
    </row>
    <row r="156" spans="1:7" s="25" customFormat="1" ht="13.5">
      <c r="A156" s="24" t="s">
        <v>279</v>
      </c>
      <c r="B156" s="20" t="s">
        <v>302</v>
      </c>
      <c r="C156" s="21">
        <v>5046188213</v>
      </c>
      <c r="D156" s="21"/>
      <c r="E156" s="21">
        <f t="shared" si="3"/>
        <v>5046188213</v>
      </c>
      <c r="F156" s="75"/>
      <c r="G156" s="65"/>
    </row>
    <row r="157" spans="1:7" s="25" customFormat="1" ht="13.5">
      <c r="A157" s="24" t="s">
        <v>280</v>
      </c>
      <c r="B157" s="20" t="s">
        <v>299</v>
      </c>
      <c r="C157" s="21">
        <v>5046188213</v>
      </c>
      <c r="D157" s="21"/>
      <c r="E157" s="21">
        <f t="shared" si="3"/>
        <v>5046188213</v>
      </c>
      <c r="F157" s="75"/>
      <c r="G157" s="65"/>
    </row>
    <row r="158" spans="1:7" s="13" customFormat="1" ht="13.5">
      <c r="A158" s="37" t="s">
        <v>135</v>
      </c>
      <c r="B158" s="37" t="s">
        <v>134</v>
      </c>
      <c r="C158" s="38">
        <v>2404787640</v>
      </c>
      <c r="D158" s="38">
        <f>+D159</f>
        <v>477448312</v>
      </c>
      <c r="E158" s="88">
        <f>+E159</f>
        <v>2882235952</v>
      </c>
      <c r="F158" s="81"/>
      <c r="G158" s="65"/>
    </row>
    <row r="159" spans="1:7" ht="13.5">
      <c r="A159" s="39" t="s">
        <v>135</v>
      </c>
      <c r="B159" s="39" t="s">
        <v>134</v>
      </c>
      <c r="C159" s="40">
        <v>2404787640</v>
      </c>
      <c r="D159" s="40">
        <v>477448312</v>
      </c>
      <c r="E159" s="21">
        <f>+C159+D159</f>
        <v>2882235952</v>
      </c>
      <c r="G159" s="65"/>
    </row>
  </sheetData>
  <sheetProtection/>
  <mergeCells count="1">
    <mergeCell ref="B5:E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C8" sqref="C8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20.7109375" style="6" customWidth="1"/>
    <col min="5" max="5" width="19.7109375" style="62" bestFit="1" customWidth="1"/>
    <col min="6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310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5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</row>
    <row r="8" spans="1:5" s="17" customFormat="1" ht="13.5">
      <c r="A8" s="14" t="s">
        <v>136</v>
      </c>
      <c r="B8" s="14" t="s">
        <v>0</v>
      </c>
      <c r="C8" s="15">
        <v>108427768000</v>
      </c>
      <c r="D8" s="15">
        <f>+D9+D74</f>
        <v>0</v>
      </c>
      <c r="E8" s="55">
        <f>+E9+E74</f>
        <v>108427768000</v>
      </c>
    </row>
    <row r="9" spans="1:5" s="17" customFormat="1" ht="13.5">
      <c r="A9" s="18" t="s">
        <v>215</v>
      </c>
      <c r="B9" s="14" t="s">
        <v>1</v>
      </c>
      <c r="C9" s="15">
        <v>23886425000</v>
      </c>
      <c r="D9" s="15">
        <f>+D10+D47+D73</f>
        <v>0</v>
      </c>
      <c r="E9" s="55">
        <f>+E10+E47+E73</f>
        <v>23886425000</v>
      </c>
    </row>
    <row r="10" spans="1:5" s="17" customFormat="1" ht="13.5">
      <c r="A10" s="19" t="s">
        <v>216</v>
      </c>
      <c r="B10" s="14" t="s">
        <v>2</v>
      </c>
      <c r="C10" s="15">
        <v>17744505667</v>
      </c>
      <c r="D10" s="15">
        <f>+D11+D27+D32</f>
        <v>0</v>
      </c>
      <c r="E10" s="55">
        <f>+E11+E27+E32</f>
        <v>17744505667</v>
      </c>
    </row>
    <row r="11" spans="1:5" s="17" customFormat="1" ht="13.5">
      <c r="A11" s="14" t="s">
        <v>3</v>
      </c>
      <c r="B11" s="14" t="s">
        <v>139</v>
      </c>
      <c r="C11" s="15">
        <v>10547881000</v>
      </c>
      <c r="D11" s="15">
        <f>SUM(D12:D26)</f>
        <v>0</v>
      </c>
      <c r="E11" s="55">
        <f>SUM(E12:E26)</f>
        <v>10547881000</v>
      </c>
    </row>
    <row r="12" spans="1:5" s="22" customFormat="1" ht="13.5">
      <c r="A12" s="20" t="s">
        <v>4</v>
      </c>
      <c r="B12" s="20" t="s">
        <v>140</v>
      </c>
      <c r="C12" s="49">
        <v>5468143000</v>
      </c>
      <c r="D12" s="21"/>
      <c r="E12" s="56">
        <f aca="true" t="shared" si="0" ref="E12:E26">+C12+D12</f>
        <v>5468143000</v>
      </c>
    </row>
    <row r="13" spans="1:5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</row>
    <row r="14" spans="1:5" s="22" customFormat="1" ht="13.5">
      <c r="A14" s="20" t="s">
        <v>6</v>
      </c>
      <c r="B14" s="20" t="s">
        <v>142</v>
      </c>
      <c r="C14" s="49">
        <v>275976000</v>
      </c>
      <c r="D14" s="21">
        <v>-61700000</v>
      </c>
      <c r="E14" s="56">
        <f t="shared" si="0"/>
        <v>214276000</v>
      </c>
    </row>
    <row r="15" spans="1:5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</row>
    <row r="16" spans="1:5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</row>
    <row r="17" spans="1:5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</row>
    <row r="18" spans="1:5" s="22" customFormat="1" ht="13.5">
      <c r="A18" s="20" t="s">
        <v>11</v>
      </c>
      <c r="B18" s="20" t="s">
        <v>12</v>
      </c>
      <c r="C18" s="49">
        <v>737437000</v>
      </c>
      <c r="D18" s="21"/>
      <c r="E18" s="56">
        <f t="shared" si="0"/>
        <v>737437000</v>
      </c>
    </row>
    <row r="19" spans="1:5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</row>
    <row r="20" spans="1:5" s="22" customFormat="1" ht="13.5">
      <c r="A20" s="20" t="s">
        <v>15</v>
      </c>
      <c r="B20" s="20" t="s">
        <v>16</v>
      </c>
      <c r="C20" s="49">
        <v>327720000</v>
      </c>
      <c r="D20" s="21">
        <v>50400000</v>
      </c>
      <c r="E20" s="56">
        <f t="shared" si="0"/>
        <v>378120000</v>
      </c>
    </row>
    <row r="21" spans="1:5" s="25" customFormat="1" ht="13.5">
      <c r="A21" s="24" t="s">
        <v>17</v>
      </c>
      <c r="B21" s="20" t="s">
        <v>145</v>
      </c>
      <c r="C21" s="49">
        <v>1611235000</v>
      </c>
      <c r="D21" s="21"/>
      <c r="E21" s="56">
        <f t="shared" si="0"/>
        <v>1611235000</v>
      </c>
    </row>
    <row r="22" spans="1:5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</row>
    <row r="23" spans="1:5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</row>
    <row r="24" spans="1:5" s="25" customFormat="1" ht="13.5">
      <c r="A24" s="24" t="s">
        <v>171</v>
      </c>
      <c r="B24" s="20" t="s">
        <v>172</v>
      </c>
      <c r="C24" s="49">
        <v>247115000</v>
      </c>
      <c r="D24" s="21">
        <v>11300000</v>
      </c>
      <c r="E24" s="56">
        <f t="shared" si="0"/>
        <v>258415000</v>
      </c>
    </row>
    <row r="25" spans="1:5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</row>
    <row r="26" spans="1:5" s="25" customFormat="1" ht="13.5">
      <c r="A26" s="24" t="s">
        <v>23</v>
      </c>
      <c r="B26" s="20" t="s">
        <v>147</v>
      </c>
      <c r="C26" s="49">
        <v>103452000</v>
      </c>
      <c r="D26" s="21"/>
      <c r="E26" s="56">
        <f t="shared" si="0"/>
        <v>103452000</v>
      </c>
    </row>
    <row r="27" spans="1:5" s="27" customFormat="1" ht="13.5">
      <c r="A27" s="26" t="s">
        <v>24</v>
      </c>
      <c r="B27" s="14" t="s">
        <v>25</v>
      </c>
      <c r="C27" s="57">
        <v>3400604667</v>
      </c>
      <c r="D27" s="57">
        <f>+D29+D30+D31</f>
        <v>0</v>
      </c>
      <c r="E27" s="57">
        <f>+E29+E30+E31</f>
        <v>3400604667</v>
      </c>
    </row>
    <row r="28" spans="1:5" s="25" customFormat="1" ht="13.5">
      <c r="A28" s="24" t="s">
        <v>26</v>
      </c>
      <c r="B28" s="20" t="s">
        <v>27</v>
      </c>
      <c r="C28" s="21">
        <v>2524094667</v>
      </c>
      <c r="D28" s="21">
        <f>+D29</f>
        <v>0</v>
      </c>
      <c r="E28" s="58">
        <f>+E29</f>
        <v>2524094667</v>
      </c>
    </row>
    <row r="29" spans="1:5" s="25" customFormat="1" ht="13.5">
      <c r="A29" s="24" t="s">
        <v>28</v>
      </c>
      <c r="B29" s="20" t="s">
        <v>29</v>
      </c>
      <c r="C29" s="49">
        <v>2524094667</v>
      </c>
      <c r="D29" s="21"/>
      <c r="E29" s="56">
        <f>+C29+D29</f>
        <v>2524094667</v>
      </c>
    </row>
    <row r="30" spans="1:5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</row>
    <row r="31" spans="1:5" s="25" customFormat="1" ht="13.5">
      <c r="A31" s="24" t="s">
        <v>307</v>
      </c>
      <c r="B31" s="20" t="s">
        <v>308</v>
      </c>
      <c r="C31" s="49">
        <v>116000000</v>
      </c>
      <c r="D31" s="21"/>
      <c r="E31" s="56">
        <f>+C31+D31</f>
        <v>116000000</v>
      </c>
    </row>
    <row r="32" spans="1:5" s="27" customFormat="1" ht="13.5">
      <c r="A32" s="26" t="s">
        <v>31</v>
      </c>
      <c r="B32" s="14" t="s">
        <v>149</v>
      </c>
      <c r="C32" s="15">
        <v>3796020000</v>
      </c>
      <c r="D32" s="15">
        <f>+D33+D39</f>
        <v>0</v>
      </c>
      <c r="E32" s="57">
        <f>+E33+E39</f>
        <v>3796020000</v>
      </c>
    </row>
    <row r="33" spans="1:5" s="27" customFormat="1" ht="13.5">
      <c r="A33" s="26" t="s">
        <v>32</v>
      </c>
      <c r="B33" s="14" t="s">
        <v>33</v>
      </c>
      <c r="C33" s="15">
        <v>2299481000</v>
      </c>
      <c r="D33" s="15">
        <f>SUM(D34:D38)</f>
        <v>0</v>
      </c>
      <c r="E33" s="57">
        <f>SUM(E34:E38)</f>
        <v>2299481000</v>
      </c>
    </row>
    <row r="34" spans="1:5" s="25" customFormat="1" ht="13.5">
      <c r="A34" s="24" t="s">
        <v>34</v>
      </c>
      <c r="B34" s="20" t="s">
        <v>150</v>
      </c>
      <c r="C34" s="49">
        <v>597764000</v>
      </c>
      <c r="D34" s="21"/>
      <c r="E34" s="56">
        <f>+C34+D34</f>
        <v>597764000</v>
      </c>
    </row>
    <row r="35" spans="1:5" s="25" customFormat="1" ht="13.5">
      <c r="A35" s="24" t="s">
        <v>35</v>
      </c>
      <c r="B35" s="20" t="s">
        <v>36</v>
      </c>
      <c r="C35" s="49">
        <v>575307000</v>
      </c>
      <c r="D35" s="21"/>
      <c r="E35" s="56">
        <f>+C35+D35</f>
        <v>575307000</v>
      </c>
    </row>
    <row r="36" spans="1:5" s="25" customFormat="1" ht="13.5">
      <c r="A36" s="24" t="s">
        <v>37</v>
      </c>
      <c r="B36" s="20" t="s">
        <v>38</v>
      </c>
      <c r="C36" s="49">
        <v>673673000</v>
      </c>
      <c r="D36" s="21"/>
      <c r="E36" s="56">
        <f>+C36+D36</f>
        <v>673673000</v>
      </c>
    </row>
    <row r="37" spans="1:5" s="25" customFormat="1" ht="13.5">
      <c r="A37" s="24" t="s">
        <v>39</v>
      </c>
      <c r="B37" s="20" t="s">
        <v>151</v>
      </c>
      <c r="C37" s="49">
        <v>83336000</v>
      </c>
      <c r="D37" s="21"/>
      <c r="E37" s="56">
        <f>+C37+D37</f>
        <v>83336000</v>
      </c>
    </row>
    <row r="38" spans="1:5" s="25" customFormat="1" ht="13.5">
      <c r="A38" s="24" t="s">
        <v>40</v>
      </c>
      <c r="B38" s="20" t="s">
        <v>152</v>
      </c>
      <c r="C38" s="49">
        <v>369401000</v>
      </c>
      <c r="D38" s="21"/>
      <c r="E38" s="56">
        <f>+C38+D38</f>
        <v>369401000</v>
      </c>
    </row>
    <row r="39" spans="1:5" s="27" customFormat="1" ht="13.5">
      <c r="A39" s="26" t="s">
        <v>41</v>
      </c>
      <c r="B39" s="14" t="s">
        <v>153</v>
      </c>
      <c r="C39" s="15">
        <v>1496539000</v>
      </c>
      <c r="D39" s="15">
        <f>SUM(D40:D46)</f>
        <v>0</v>
      </c>
      <c r="E39" s="57">
        <f>SUM(E40:E46)</f>
        <v>1496539000</v>
      </c>
    </row>
    <row r="40" spans="1:5" s="25" customFormat="1" ht="13.5">
      <c r="A40" s="24" t="s">
        <v>42</v>
      </c>
      <c r="B40" s="20" t="s">
        <v>154</v>
      </c>
      <c r="C40" s="49">
        <v>458170000</v>
      </c>
      <c r="D40" s="21"/>
      <c r="E40" s="56">
        <f aca="true" t="shared" si="1" ref="E40:E46">+C40+D40</f>
        <v>458170000</v>
      </c>
    </row>
    <row r="41" spans="1:5" s="25" customFormat="1" ht="13.5">
      <c r="A41" s="24" t="s">
        <v>43</v>
      </c>
      <c r="B41" s="20" t="s">
        <v>155</v>
      </c>
      <c r="C41" s="49">
        <v>516938000</v>
      </c>
      <c r="D41" s="21"/>
      <c r="E41" s="56">
        <f t="shared" si="1"/>
        <v>516938000</v>
      </c>
    </row>
    <row r="42" spans="1:5" s="25" customFormat="1" ht="13.5">
      <c r="A42" s="24" t="s">
        <v>44</v>
      </c>
      <c r="B42" s="20" t="s">
        <v>45</v>
      </c>
      <c r="C42" s="49">
        <v>52425000</v>
      </c>
      <c r="D42" s="21"/>
      <c r="E42" s="56">
        <f t="shared" si="1"/>
        <v>52425000</v>
      </c>
    </row>
    <row r="43" spans="1:5" s="25" customFormat="1" ht="13.5">
      <c r="A43" s="24" t="s">
        <v>46</v>
      </c>
      <c r="B43" s="20" t="s">
        <v>47</v>
      </c>
      <c r="C43" s="49">
        <v>314551000</v>
      </c>
      <c r="D43" s="21"/>
      <c r="E43" s="56">
        <f t="shared" si="1"/>
        <v>314551000</v>
      </c>
    </row>
    <row r="44" spans="1:5" s="25" customFormat="1" ht="13.5">
      <c r="A44" s="24" t="s">
        <v>48</v>
      </c>
      <c r="B44" s="20" t="s">
        <v>49</v>
      </c>
      <c r="C44" s="49">
        <v>52425000</v>
      </c>
      <c r="D44" s="21"/>
      <c r="E44" s="56">
        <f t="shared" si="1"/>
        <v>52425000</v>
      </c>
    </row>
    <row r="45" spans="1:5" s="25" customFormat="1" ht="13.5">
      <c r="A45" s="24" t="s">
        <v>50</v>
      </c>
      <c r="B45" s="20" t="s">
        <v>156</v>
      </c>
      <c r="C45" s="49">
        <v>100830000</v>
      </c>
      <c r="D45" s="21"/>
      <c r="E45" s="56">
        <f t="shared" si="1"/>
        <v>100830000</v>
      </c>
    </row>
    <row r="46" spans="1:5" s="25" customFormat="1" ht="13.5">
      <c r="A46" s="24" t="s">
        <v>169</v>
      </c>
      <c r="B46" s="20" t="s">
        <v>168</v>
      </c>
      <c r="C46" s="21">
        <v>1200000</v>
      </c>
      <c r="D46" s="21"/>
      <c r="E46" s="56">
        <f t="shared" si="1"/>
        <v>1200000</v>
      </c>
    </row>
    <row r="47" spans="1:5" s="27" customFormat="1" ht="13.5">
      <c r="A47" s="28" t="s">
        <v>157</v>
      </c>
      <c r="B47" s="14" t="s">
        <v>51</v>
      </c>
      <c r="C47" s="15">
        <v>6141014000</v>
      </c>
      <c r="D47" s="15">
        <f>+D48+D54+D70</f>
        <v>0</v>
      </c>
      <c r="E47" s="57">
        <f>+E48+E54+E70</f>
        <v>6141014000</v>
      </c>
    </row>
    <row r="48" spans="1:5" s="27" customFormat="1" ht="13.5">
      <c r="A48" s="26" t="s">
        <v>52</v>
      </c>
      <c r="B48" s="14" t="s">
        <v>158</v>
      </c>
      <c r="C48" s="15">
        <v>1915932000</v>
      </c>
      <c r="D48" s="15">
        <f>SUM(D49:D53)</f>
        <v>0</v>
      </c>
      <c r="E48" s="57">
        <f>SUM(E49:E53)</f>
        <v>1915932000</v>
      </c>
    </row>
    <row r="49" spans="1:5" s="25" customFormat="1" ht="13.5">
      <c r="A49" s="24" t="s">
        <v>53</v>
      </c>
      <c r="B49" s="20" t="s">
        <v>159</v>
      </c>
      <c r="C49" s="49">
        <v>3109000</v>
      </c>
      <c r="D49" s="21"/>
      <c r="E49" s="56">
        <f>+C49+D49</f>
        <v>3109000</v>
      </c>
    </row>
    <row r="50" spans="1:5" s="25" customFormat="1" ht="13.5">
      <c r="A50" s="24" t="s">
        <v>54</v>
      </c>
      <c r="B50" s="24" t="s">
        <v>55</v>
      </c>
      <c r="C50" s="49">
        <v>1500000000</v>
      </c>
      <c r="D50" s="23"/>
      <c r="E50" s="58">
        <f>+C50+D50</f>
        <v>1500000000</v>
      </c>
    </row>
    <row r="51" spans="1:5" s="25" customFormat="1" ht="13.5">
      <c r="A51" s="24" t="s">
        <v>56</v>
      </c>
      <c r="B51" s="20" t="s">
        <v>160</v>
      </c>
      <c r="C51" s="49">
        <v>114268000</v>
      </c>
      <c r="D51" s="21"/>
      <c r="E51" s="56">
        <f>+C51+D51</f>
        <v>114268000</v>
      </c>
    </row>
    <row r="52" spans="1:5" s="25" customFormat="1" ht="13.5">
      <c r="A52" s="24" t="s">
        <v>57</v>
      </c>
      <c r="B52" s="20" t="s">
        <v>58</v>
      </c>
      <c r="C52" s="49">
        <v>273555000</v>
      </c>
      <c r="D52" s="21"/>
      <c r="E52" s="56">
        <f>+C52+D52</f>
        <v>273555000</v>
      </c>
    </row>
    <row r="53" spans="1:5" s="25" customFormat="1" ht="13.5">
      <c r="A53" s="24" t="s">
        <v>174</v>
      </c>
      <c r="B53" s="20" t="s">
        <v>173</v>
      </c>
      <c r="C53" s="49">
        <v>25000000</v>
      </c>
      <c r="D53" s="21"/>
      <c r="E53" s="56">
        <f>+C53+D53</f>
        <v>25000000</v>
      </c>
    </row>
    <row r="54" spans="1:5" s="27" customFormat="1" ht="13.5">
      <c r="A54" s="26" t="s">
        <v>59</v>
      </c>
      <c r="B54" s="14" t="s">
        <v>161</v>
      </c>
      <c r="C54" s="15">
        <v>4218082000</v>
      </c>
      <c r="D54" s="15">
        <f>SUM(D55:D69)</f>
        <v>0</v>
      </c>
      <c r="E54" s="57">
        <f>SUM(E55:E69)</f>
        <v>4218082000</v>
      </c>
    </row>
    <row r="55" spans="1:5" s="25" customFormat="1" ht="13.5">
      <c r="A55" s="24" t="s">
        <v>60</v>
      </c>
      <c r="B55" s="20" t="s">
        <v>61</v>
      </c>
      <c r="C55" s="49">
        <v>167227000</v>
      </c>
      <c r="D55" s="21"/>
      <c r="E55" s="56">
        <f aca="true" t="shared" si="2" ref="E55:E69">+C55+D55</f>
        <v>167227000</v>
      </c>
    </row>
    <row r="56" spans="1:5" s="25" customFormat="1" ht="13.5">
      <c r="A56" s="24" t="s">
        <v>218</v>
      </c>
      <c r="B56" s="20" t="s">
        <v>219</v>
      </c>
      <c r="C56" s="21">
        <v>27820000</v>
      </c>
      <c r="D56" s="21"/>
      <c r="E56" s="56">
        <f t="shared" si="2"/>
        <v>27820000</v>
      </c>
    </row>
    <row r="57" spans="1:5" s="25" customFormat="1" ht="13.5">
      <c r="A57" s="24" t="s">
        <v>62</v>
      </c>
      <c r="B57" s="20" t="s">
        <v>162</v>
      </c>
      <c r="C57" s="49">
        <v>1203000000</v>
      </c>
      <c r="D57" s="21"/>
      <c r="E57" s="56">
        <f t="shared" si="2"/>
        <v>1203000000</v>
      </c>
    </row>
    <row r="58" spans="1:5" s="25" customFormat="1" ht="13.5">
      <c r="A58" s="24" t="s">
        <v>63</v>
      </c>
      <c r="B58" s="20" t="s">
        <v>64</v>
      </c>
      <c r="C58" s="49">
        <v>140000000</v>
      </c>
      <c r="D58" s="21"/>
      <c r="E58" s="56">
        <f t="shared" si="2"/>
        <v>140000000</v>
      </c>
    </row>
    <row r="59" spans="1:5" s="25" customFormat="1" ht="13.5">
      <c r="A59" s="24" t="s">
        <v>65</v>
      </c>
      <c r="B59" s="20" t="s">
        <v>66</v>
      </c>
      <c r="C59" s="49">
        <v>1562300000</v>
      </c>
      <c r="D59" s="21"/>
      <c r="E59" s="56">
        <f t="shared" si="2"/>
        <v>1562300000</v>
      </c>
    </row>
    <row r="60" spans="1:5" s="25" customFormat="1" ht="13.5">
      <c r="A60" s="24" t="s">
        <v>67</v>
      </c>
      <c r="B60" s="20" t="s">
        <v>68</v>
      </c>
      <c r="C60" s="49">
        <v>275735000</v>
      </c>
      <c r="D60" s="21"/>
      <c r="E60" s="56">
        <f t="shared" si="2"/>
        <v>275735000</v>
      </c>
    </row>
    <row r="61" spans="1:5" s="25" customFormat="1" ht="13.5">
      <c r="A61" s="24" t="s">
        <v>69</v>
      </c>
      <c r="B61" s="20" t="s">
        <v>163</v>
      </c>
      <c r="C61" s="49">
        <v>270000000</v>
      </c>
      <c r="D61" s="21"/>
      <c r="E61" s="56">
        <f t="shared" si="2"/>
        <v>270000000</v>
      </c>
    </row>
    <row r="62" spans="1:5" s="25" customFormat="1" ht="13.5">
      <c r="A62" s="24" t="s">
        <v>70</v>
      </c>
      <c r="B62" s="20" t="s">
        <v>71</v>
      </c>
      <c r="C62" s="49">
        <v>76000000</v>
      </c>
      <c r="D62" s="21"/>
      <c r="E62" s="56">
        <f t="shared" si="2"/>
        <v>76000000</v>
      </c>
    </row>
    <row r="63" spans="1:5" s="25" customFormat="1" ht="13.5">
      <c r="A63" s="24" t="s">
        <v>72</v>
      </c>
      <c r="B63" s="20" t="s">
        <v>73</v>
      </c>
      <c r="C63" s="49">
        <v>25000000</v>
      </c>
      <c r="D63" s="21"/>
      <c r="E63" s="56">
        <f t="shared" si="2"/>
        <v>25000000</v>
      </c>
    </row>
    <row r="64" spans="1:5" s="25" customFormat="1" ht="13.5">
      <c r="A64" s="24" t="s">
        <v>74</v>
      </c>
      <c r="B64" s="20" t="s">
        <v>223</v>
      </c>
      <c r="C64" s="49">
        <v>241000000</v>
      </c>
      <c r="D64" s="21"/>
      <c r="E64" s="56">
        <f t="shared" si="2"/>
        <v>241000000</v>
      </c>
    </row>
    <row r="65" spans="1:5" s="25" customFormat="1" ht="13.5">
      <c r="A65" s="24" t="s">
        <v>217</v>
      </c>
      <c r="B65" s="20" t="s">
        <v>231</v>
      </c>
      <c r="C65" s="21">
        <v>40000000</v>
      </c>
      <c r="D65" s="21"/>
      <c r="E65" s="56">
        <f t="shared" si="2"/>
        <v>40000000</v>
      </c>
    </row>
    <row r="66" spans="1:5" s="25" customFormat="1" ht="13.5">
      <c r="A66" s="24" t="s">
        <v>229</v>
      </c>
      <c r="B66" s="20" t="s">
        <v>230</v>
      </c>
      <c r="C66" s="21">
        <v>0</v>
      </c>
      <c r="D66" s="21"/>
      <c r="E66" s="56">
        <f t="shared" si="2"/>
        <v>0</v>
      </c>
    </row>
    <row r="67" spans="1:5" s="25" customFormat="1" ht="13.5">
      <c r="A67" s="24" t="s">
        <v>75</v>
      </c>
      <c r="B67" s="20" t="s">
        <v>76</v>
      </c>
      <c r="C67" s="49">
        <v>140000000</v>
      </c>
      <c r="D67" s="21"/>
      <c r="E67" s="56">
        <f t="shared" si="2"/>
        <v>140000000</v>
      </c>
    </row>
    <row r="68" spans="1:5" s="25" customFormat="1" ht="13.5">
      <c r="A68" s="24" t="s">
        <v>77</v>
      </c>
      <c r="B68" s="20" t="s">
        <v>164</v>
      </c>
      <c r="C68" s="49">
        <v>0</v>
      </c>
      <c r="D68" s="21"/>
      <c r="E68" s="56">
        <f t="shared" si="2"/>
        <v>0</v>
      </c>
    </row>
    <row r="69" spans="1:5" s="25" customFormat="1" ht="13.5">
      <c r="A69" s="24" t="s">
        <v>78</v>
      </c>
      <c r="B69" s="20" t="s">
        <v>79</v>
      </c>
      <c r="C69" s="49">
        <v>50000000</v>
      </c>
      <c r="D69" s="21"/>
      <c r="E69" s="56">
        <f t="shared" si="2"/>
        <v>50000000</v>
      </c>
    </row>
    <row r="70" spans="1:5" s="27" customFormat="1" ht="13.5">
      <c r="A70" s="26" t="s">
        <v>176</v>
      </c>
      <c r="B70" s="14" t="s">
        <v>177</v>
      </c>
      <c r="C70" s="15">
        <v>7000000</v>
      </c>
      <c r="D70" s="15">
        <f>SUM(D71:D72)</f>
        <v>0</v>
      </c>
      <c r="E70" s="55">
        <f>SUM(E71:E72)</f>
        <v>7000000</v>
      </c>
    </row>
    <row r="71" spans="1:5" s="27" customFormat="1" ht="13.5">
      <c r="A71" s="24" t="s">
        <v>220</v>
      </c>
      <c r="B71" s="20" t="s">
        <v>221</v>
      </c>
      <c r="C71" s="21">
        <v>0</v>
      </c>
      <c r="D71" s="21"/>
      <c r="E71" s="56">
        <f>+C71+D71</f>
        <v>0</v>
      </c>
    </row>
    <row r="72" spans="1:5" s="25" customFormat="1" ht="13.5">
      <c r="A72" s="24" t="s">
        <v>80</v>
      </c>
      <c r="B72" s="20" t="s">
        <v>81</v>
      </c>
      <c r="C72" s="49">
        <v>7000000</v>
      </c>
      <c r="D72" s="21"/>
      <c r="E72" s="56">
        <f>+C72+D72</f>
        <v>7000000</v>
      </c>
    </row>
    <row r="73" spans="1:5" s="25" customFormat="1" ht="13.5">
      <c r="A73" s="30" t="s">
        <v>222</v>
      </c>
      <c r="B73" s="20" t="s">
        <v>134</v>
      </c>
      <c r="C73" s="21">
        <v>905333</v>
      </c>
      <c r="D73" s="21"/>
      <c r="E73" s="56">
        <f>+C73+D73</f>
        <v>905333</v>
      </c>
    </row>
    <row r="74" spans="1:5" s="32" customFormat="1" ht="13.5">
      <c r="A74" s="31" t="s">
        <v>137</v>
      </c>
      <c r="B74" s="14" t="s">
        <v>175</v>
      </c>
      <c r="C74" s="15">
        <f>+C75+C158</f>
        <v>84541343000</v>
      </c>
      <c r="D74" s="15">
        <f>+D75+D158</f>
        <v>0</v>
      </c>
      <c r="E74" s="15">
        <f>+E75+E158</f>
        <v>84541343000</v>
      </c>
    </row>
    <row r="75" spans="1:5" s="32" customFormat="1" ht="13.5">
      <c r="A75" s="33" t="s">
        <v>138</v>
      </c>
      <c r="B75" s="14" t="s">
        <v>82</v>
      </c>
      <c r="C75" s="15">
        <f>+C76+C123</f>
        <v>82136555360</v>
      </c>
      <c r="D75" s="15">
        <f>+D76+D123</f>
        <v>-77801200</v>
      </c>
      <c r="E75" s="15">
        <f>+E76+E123</f>
        <v>81581305848</v>
      </c>
    </row>
    <row r="76" spans="1:5" s="32" customFormat="1" ht="13.5">
      <c r="A76" s="66" t="s">
        <v>83</v>
      </c>
      <c r="B76" s="67" t="s">
        <v>84</v>
      </c>
      <c r="C76" s="69">
        <f>+C77+C105</f>
        <v>15007397471</v>
      </c>
      <c r="D76" s="68">
        <f>+D77+D105</f>
        <v>-97161469</v>
      </c>
      <c r="E76" s="69">
        <f>+E77+E105</f>
        <v>14910236002</v>
      </c>
    </row>
    <row r="77" spans="1:5" s="32" customFormat="1" ht="13.5">
      <c r="A77" s="34" t="s">
        <v>85</v>
      </c>
      <c r="B77" s="14" t="s">
        <v>178</v>
      </c>
      <c r="C77" s="55">
        <f>+C78+C89+C93+C98</f>
        <v>12004759452</v>
      </c>
      <c r="D77" s="15">
        <f>+D78+D89+D93+D98</f>
        <v>-69252373</v>
      </c>
      <c r="E77" s="55">
        <f>+E78+E89+E93+E98</f>
        <v>11935507079</v>
      </c>
    </row>
    <row r="78" spans="1:5" s="27" customFormat="1" ht="13.5">
      <c r="A78" s="26" t="s">
        <v>86</v>
      </c>
      <c r="B78" s="14" t="s">
        <v>179</v>
      </c>
      <c r="C78" s="55">
        <f>+C79+C81+C84</f>
        <v>5798052058</v>
      </c>
      <c r="D78" s="15">
        <f>+D79+D81+D84</f>
        <v>-34059845</v>
      </c>
      <c r="E78" s="55">
        <f>+E79+E81+E84</f>
        <v>5763992213</v>
      </c>
    </row>
    <row r="79" spans="1:5" s="36" customFormat="1" ht="13.5">
      <c r="A79" s="35" t="s">
        <v>87</v>
      </c>
      <c r="B79" s="20" t="s">
        <v>180</v>
      </c>
      <c r="C79" s="56">
        <f>+C80</f>
        <v>1000648340</v>
      </c>
      <c r="D79" s="21">
        <f>+D80</f>
        <v>-10401771</v>
      </c>
      <c r="E79" s="56">
        <f>+E80</f>
        <v>990246569</v>
      </c>
    </row>
    <row r="80" spans="1:5" s="36" customFormat="1" ht="13.5">
      <c r="A80" s="35" t="s">
        <v>88</v>
      </c>
      <c r="B80" s="20" t="s">
        <v>181</v>
      </c>
      <c r="C80" s="21">
        <v>1000648340</v>
      </c>
      <c r="D80" s="21">
        <v>-10401771</v>
      </c>
      <c r="E80" s="56">
        <f>+C80+D80</f>
        <v>990246569</v>
      </c>
    </row>
    <row r="81" spans="1:5" s="36" customFormat="1" ht="13.5">
      <c r="A81" s="35" t="s">
        <v>89</v>
      </c>
      <c r="B81" s="20" t="s">
        <v>182</v>
      </c>
      <c r="C81" s="21">
        <v>1506785472</v>
      </c>
      <c r="D81" s="56">
        <f>SUM(D82:D83)</f>
        <v>-17313888</v>
      </c>
      <c r="E81" s="56">
        <f>SUM(E82:E83)</f>
        <v>1489471584</v>
      </c>
    </row>
    <row r="82" spans="1:5" s="36" customFormat="1" ht="13.5">
      <c r="A82" s="35" t="s">
        <v>90</v>
      </c>
      <c r="B82" s="20" t="s">
        <v>183</v>
      </c>
      <c r="C82" s="49">
        <v>1381450746</v>
      </c>
      <c r="D82" s="49">
        <v>-17313888</v>
      </c>
      <c r="E82" s="56">
        <f>+C82+D82</f>
        <v>1364136858</v>
      </c>
    </row>
    <row r="83" spans="1:5" s="36" customFormat="1" ht="13.5">
      <c r="A83" s="35" t="s">
        <v>91</v>
      </c>
      <c r="B83" s="20" t="s">
        <v>184</v>
      </c>
      <c r="C83" s="49">
        <v>125334726</v>
      </c>
      <c r="D83" s="49"/>
      <c r="E83" s="56">
        <f>+C83+D83</f>
        <v>125334726</v>
      </c>
    </row>
    <row r="84" spans="1:5" s="36" customFormat="1" ht="13.5">
      <c r="A84" s="35" t="s">
        <v>92</v>
      </c>
      <c r="B84" s="20" t="s">
        <v>185</v>
      </c>
      <c r="C84" s="21">
        <v>3290618246</v>
      </c>
      <c r="D84" s="56">
        <f>SUM(D85:D88)</f>
        <v>-6344186</v>
      </c>
      <c r="E84" s="56">
        <f>SUM(E85:E88)</f>
        <v>3284274060</v>
      </c>
    </row>
    <row r="85" spans="1:5" s="36" customFormat="1" ht="13.5">
      <c r="A85" s="35" t="s">
        <v>93</v>
      </c>
      <c r="B85" s="20" t="s">
        <v>186</v>
      </c>
      <c r="C85" s="49">
        <v>572662791</v>
      </c>
      <c r="D85" s="49">
        <v>-6344186</v>
      </c>
      <c r="E85" s="56">
        <f>+C85+D85</f>
        <v>566318605</v>
      </c>
    </row>
    <row r="86" spans="1:5" s="36" customFormat="1" ht="13.5">
      <c r="A86" s="35" t="s">
        <v>94</v>
      </c>
      <c r="B86" s="20" t="s">
        <v>187</v>
      </c>
      <c r="C86" s="49">
        <v>19751665</v>
      </c>
      <c r="D86" s="49"/>
      <c r="E86" s="56">
        <f>+C86+D86</f>
        <v>19751665</v>
      </c>
    </row>
    <row r="87" spans="1:5" s="36" customFormat="1" ht="13.5">
      <c r="A87" s="35" t="s">
        <v>95</v>
      </c>
      <c r="B87" s="20" t="s">
        <v>181</v>
      </c>
      <c r="C87" s="49">
        <v>2604521015</v>
      </c>
      <c r="D87" s="49"/>
      <c r="E87" s="56">
        <f>+C87+D87</f>
        <v>2604521015</v>
      </c>
    </row>
    <row r="88" spans="1:5" s="36" customFormat="1" ht="13.5">
      <c r="A88" s="35" t="s">
        <v>96</v>
      </c>
      <c r="B88" s="20" t="s">
        <v>188</v>
      </c>
      <c r="C88" s="49">
        <v>93682775</v>
      </c>
      <c r="D88" s="49"/>
      <c r="E88" s="56">
        <f>+C88+D88</f>
        <v>93682775</v>
      </c>
    </row>
    <row r="89" spans="1:5" s="27" customFormat="1" ht="13.5">
      <c r="A89" s="26" t="s">
        <v>97</v>
      </c>
      <c r="B89" s="14" t="s">
        <v>189</v>
      </c>
      <c r="C89" s="15">
        <v>951961720</v>
      </c>
      <c r="D89" s="15">
        <f>+D90</f>
        <v>0</v>
      </c>
      <c r="E89" s="55">
        <f>+E90</f>
        <v>951961720</v>
      </c>
    </row>
    <row r="90" spans="1:5" s="36" customFormat="1" ht="13.5">
      <c r="A90" s="35" t="s">
        <v>98</v>
      </c>
      <c r="B90" s="20" t="s">
        <v>190</v>
      </c>
      <c r="C90" s="21">
        <v>951961720</v>
      </c>
      <c r="D90" s="56">
        <f>SUM(D91:D92)</f>
        <v>0</v>
      </c>
      <c r="E90" s="56">
        <f>SUM(E91:E92)</f>
        <v>951961720</v>
      </c>
    </row>
    <row r="91" spans="1:5" s="36" customFormat="1" ht="13.5">
      <c r="A91" s="35" t="s">
        <v>99</v>
      </c>
      <c r="B91" s="20" t="s">
        <v>191</v>
      </c>
      <c r="C91" s="49">
        <v>931003640</v>
      </c>
      <c r="D91" s="49"/>
      <c r="E91" s="56">
        <f>+C91+D91</f>
        <v>931003640</v>
      </c>
    </row>
    <row r="92" spans="1:5" s="36" customFormat="1" ht="13.5">
      <c r="A92" s="35" t="s">
        <v>100</v>
      </c>
      <c r="B92" s="20" t="s">
        <v>192</v>
      </c>
      <c r="C92" s="49">
        <v>20958080</v>
      </c>
      <c r="D92" s="49"/>
      <c r="E92" s="56">
        <f>+C92+D92</f>
        <v>20958080</v>
      </c>
    </row>
    <row r="93" spans="1:5" s="27" customFormat="1" ht="13.5">
      <c r="A93" s="26" t="s">
        <v>101</v>
      </c>
      <c r="B93" s="14" t="s">
        <v>102</v>
      </c>
      <c r="C93" s="15">
        <v>1019504822</v>
      </c>
      <c r="D93" s="55">
        <f>+D94</f>
        <v>-15205172</v>
      </c>
      <c r="E93" s="55">
        <f>+E94</f>
        <v>1004299650</v>
      </c>
    </row>
    <row r="94" spans="1:5" s="36" customFormat="1" ht="13.5">
      <c r="A94" s="35" t="s">
        <v>103</v>
      </c>
      <c r="B94" s="20" t="s">
        <v>193</v>
      </c>
      <c r="C94" s="21">
        <v>1019504822</v>
      </c>
      <c r="D94" s="56">
        <f>SUM(D95:D97)</f>
        <v>-15205172</v>
      </c>
      <c r="E94" s="56">
        <f>SUM(E95:E97)</f>
        <v>1004299650</v>
      </c>
    </row>
    <row r="95" spans="1:5" s="36" customFormat="1" ht="13.5">
      <c r="A95" s="35" t="s">
        <v>104</v>
      </c>
      <c r="B95" s="20" t="s">
        <v>194</v>
      </c>
      <c r="C95" s="21">
        <v>0</v>
      </c>
      <c r="D95" s="21"/>
      <c r="E95" s="56">
        <f>+C95+D95</f>
        <v>0</v>
      </c>
    </row>
    <row r="96" spans="1:5" s="36" customFormat="1" ht="13.5">
      <c r="A96" s="35" t="s">
        <v>105</v>
      </c>
      <c r="B96" s="20" t="s">
        <v>106</v>
      </c>
      <c r="C96" s="49">
        <v>723411803</v>
      </c>
      <c r="D96" s="49">
        <v>-6675536</v>
      </c>
      <c r="E96" s="56">
        <f>+C96+D96</f>
        <v>716736267</v>
      </c>
    </row>
    <row r="97" spans="1:5" s="36" customFormat="1" ht="13.5">
      <c r="A97" s="35" t="s">
        <v>107</v>
      </c>
      <c r="B97" s="20" t="s">
        <v>195</v>
      </c>
      <c r="C97" s="49">
        <v>296093019</v>
      </c>
      <c r="D97" s="49">
        <v>-8529636</v>
      </c>
      <c r="E97" s="56">
        <f>+C97+D97</f>
        <v>287563383</v>
      </c>
    </row>
    <row r="98" spans="1:5" s="27" customFormat="1" ht="13.5">
      <c r="A98" s="26" t="s">
        <v>108</v>
      </c>
      <c r="B98" s="14" t="s">
        <v>196</v>
      </c>
      <c r="C98" s="15">
        <v>4235240852</v>
      </c>
      <c r="D98" s="55">
        <f>+D99+D101+D103</f>
        <v>-19987356</v>
      </c>
      <c r="E98" s="55">
        <f>+E99+E101+E103</f>
        <v>4215253496</v>
      </c>
    </row>
    <row r="99" spans="1:5" s="36" customFormat="1" ht="13.5">
      <c r="A99" s="35" t="s">
        <v>109</v>
      </c>
      <c r="B99" s="20" t="s">
        <v>197</v>
      </c>
      <c r="C99" s="21">
        <v>2137094235</v>
      </c>
      <c r="D99" s="56">
        <f>+D100</f>
        <v>0</v>
      </c>
      <c r="E99" s="56">
        <f>+E100</f>
        <v>2137094235</v>
      </c>
    </row>
    <row r="100" spans="1:5" s="36" customFormat="1" ht="13.5">
      <c r="A100" s="35" t="s">
        <v>110</v>
      </c>
      <c r="B100" s="20" t="s">
        <v>198</v>
      </c>
      <c r="C100" s="50">
        <v>2137094235</v>
      </c>
      <c r="D100" s="50"/>
      <c r="E100" s="56">
        <f>+C100+D100</f>
        <v>2137094235</v>
      </c>
    </row>
    <row r="101" spans="1:5" s="36" customFormat="1" ht="13.5">
      <c r="A101" s="35" t="s">
        <v>111</v>
      </c>
      <c r="B101" s="20" t="s">
        <v>199</v>
      </c>
      <c r="C101" s="21">
        <v>2054072165</v>
      </c>
      <c r="D101" s="56">
        <f>+D102</f>
        <v>-19987356</v>
      </c>
      <c r="E101" s="56">
        <f>+E102</f>
        <v>2034084809</v>
      </c>
    </row>
    <row r="102" spans="1:5" s="36" customFormat="1" ht="13.5">
      <c r="A102" s="35" t="s">
        <v>112</v>
      </c>
      <c r="B102" s="20" t="s">
        <v>198</v>
      </c>
      <c r="C102" s="50">
        <v>2054072165</v>
      </c>
      <c r="D102" s="50">
        <v>-19987356</v>
      </c>
      <c r="E102" s="56">
        <f>+C102+D102</f>
        <v>2034084809</v>
      </c>
    </row>
    <row r="103" spans="1:5" s="36" customFormat="1" ht="13.5">
      <c r="A103" s="35" t="s">
        <v>212</v>
      </c>
      <c r="B103" s="20" t="s">
        <v>211</v>
      </c>
      <c r="C103" s="21">
        <v>44074452</v>
      </c>
      <c r="D103" s="56">
        <f>SUM(D104:D104)</f>
        <v>0</v>
      </c>
      <c r="E103" s="56">
        <f>SUM(E104:E104)</f>
        <v>44074452</v>
      </c>
    </row>
    <row r="104" spans="1:5" s="36" customFormat="1" ht="13.5">
      <c r="A104" s="35" t="s">
        <v>213</v>
      </c>
      <c r="B104" s="20" t="s">
        <v>214</v>
      </c>
      <c r="C104" s="50">
        <v>44074452</v>
      </c>
      <c r="D104" s="50"/>
      <c r="E104" s="56">
        <f>+C104+D104</f>
        <v>44074452</v>
      </c>
    </row>
    <row r="105" spans="1:5" s="32" customFormat="1" ht="13.5">
      <c r="A105" s="34" t="s">
        <v>113</v>
      </c>
      <c r="B105" s="14" t="s">
        <v>200</v>
      </c>
      <c r="C105" s="15">
        <v>3002638019</v>
      </c>
      <c r="D105" s="55">
        <f>+D106+D111+D116+D120</f>
        <v>-27909096</v>
      </c>
      <c r="E105" s="55">
        <f>+E106+E111+E116+E120</f>
        <v>2974728923</v>
      </c>
    </row>
    <row r="106" spans="1:5" s="32" customFormat="1" ht="13.5">
      <c r="A106" s="34" t="s">
        <v>114</v>
      </c>
      <c r="B106" s="14" t="s">
        <v>201</v>
      </c>
      <c r="C106" s="15">
        <v>154110611</v>
      </c>
      <c r="D106" s="55">
        <f>+D107</f>
        <v>0</v>
      </c>
      <c r="E106" s="55">
        <f>+E107</f>
        <v>154110611</v>
      </c>
    </row>
    <row r="107" spans="1:5" s="36" customFormat="1" ht="13.5">
      <c r="A107" s="35" t="s">
        <v>115</v>
      </c>
      <c r="B107" s="20" t="s">
        <v>202</v>
      </c>
      <c r="C107" s="21">
        <v>154110611</v>
      </c>
      <c r="D107" s="56">
        <f>SUM(D108:D110)</f>
        <v>0</v>
      </c>
      <c r="E107" s="56">
        <f>SUM(E108:E110)</f>
        <v>154110611</v>
      </c>
    </row>
    <row r="108" spans="1:5" s="36" customFormat="1" ht="13.5">
      <c r="A108" s="35" t="s">
        <v>116</v>
      </c>
      <c r="B108" s="20" t="s">
        <v>203</v>
      </c>
      <c r="C108" s="49">
        <v>40255850</v>
      </c>
      <c r="D108" s="49"/>
      <c r="E108" s="56">
        <f>+C108+D108</f>
        <v>40255850</v>
      </c>
    </row>
    <row r="109" spans="1:5" s="36" customFormat="1" ht="13.5">
      <c r="A109" s="24" t="s">
        <v>225</v>
      </c>
      <c r="B109" s="20" t="s">
        <v>226</v>
      </c>
      <c r="C109" s="49">
        <v>0</v>
      </c>
      <c r="D109" s="49"/>
      <c r="E109" s="56">
        <f>+C109+D109</f>
        <v>0</v>
      </c>
    </row>
    <row r="110" spans="1:5" s="36" customFormat="1" ht="13.5">
      <c r="A110" s="35" t="s">
        <v>117</v>
      </c>
      <c r="B110" s="20" t="s">
        <v>204</v>
      </c>
      <c r="C110" s="49">
        <v>113854761</v>
      </c>
      <c r="D110" s="49"/>
      <c r="E110" s="56">
        <f>+C110+D110</f>
        <v>113854761</v>
      </c>
    </row>
    <row r="111" spans="1:5" s="32" customFormat="1" ht="13.5">
      <c r="A111" s="34" t="s">
        <v>118</v>
      </c>
      <c r="B111" s="14" t="s">
        <v>119</v>
      </c>
      <c r="C111" s="15">
        <v>144754654</v>
      </c>
      <c r="D111" s="55">
        <f>+D112</f>
        <v>0</v>
      </c>
      <c r="E111" s="55">
        <f>+E112</f>
        <v>144754654</v>
      </c>
    </row>
    <row r="112" spans="1:5" s="36" customFormat="1" ht="13.5">
      <c r="A112" s="35" t="s">
        <v>120</v>
      </c>
      <c r="B112" s="20" t="s">
        <v>121</v>
      </c>
      <c r="C112" s="21">
        <v>144754654</v>
      </c>
      <c r="D112" s="56">
        <f>SUM(D113:D115)</f>
        <v>0</v>
      </c>
      <c r="E112" s="56">
        <f>SUM(E113:E115)</f>
        <v>144754654</v>
      </c>
    </row>
    <row r="113" spans="1:5" s="36" customFormat="1" ht="13.5">
      <c r="A113" s="35" t="s">
        <v>122</v>
      </c>
      <c r="B113" s="20" t="s">
        <v>123</v>
      </c>
      <c r="C113" s="49">
        <v>144754654</v>
      </c>
      <c r="D113" s="49"/>
      <c r="E113" s="56">
        <f>+C113+D113</f>
        <v>144754654</v>
      </c>
    </row>
    <row r="114" spans="1:5" s="36" customFormat="1" ht="13.5">
      <c r="A114" s="35" t="s">
        <v>124</v>
      </c>
      <c r="B114" s="20" t="s">
        <v>209</v>
      </c>
      <c r="C114" s="21">
        <v>0</v>
      </c>
      <c r="D114" s="21"/>
      <c r="E114" s="56">
        <f>+C114+D114</f>
        <v>0</v>
      </c>
    </row>
    <row r="115" spans="1:5" s="36" customFormat="1" ht="13.5">
      <c r="A115" s="35" t="s">
        <v>125</v>
      </c>
      <c r="B115" s="20" t="s">
        <v>210</v>
      </c>
      <c r="C115" s="21">
        <v>0</v>
      </c>
      <c r="D115" s="21"/>
      <c r="E115" s="56">
        <f>+C115+D115</f>
        <v>0</v>
      </c>
    </row>
    <row r="116" spans="1:5" s="32" customFormat="1" ht="13.5">
      <c r="A116" s="34" t="s">
        <v>126</v>
      </c>
      <c r="B116" s="14" t="s">
        <v>205</v>
      </c>
      <c r="C116" s="15">
        <v>965519408</v>
      </c>
      <c r="D116" s="55">
        <f>+D117</f>
        <v>-16238842</v>
      </c>
      <c r="E116" s="55">
        <f>+E117</f>
        <v>949280566</v>
      </c>
    </row>
    <row r="117" spans="1:5" s="36" customFormat="1" ht="13.5">
      <c r="A117" s="35" t="s">
        <v>127</v>
      </c>
      <c r="B117" s="20" t="s">
        <v>205</v>
      </c>
      <c r="C117" s="21">
        <v>965519408</v>
      </c>
      <c r="D117" s="56">
        <f>SUM(D118:D119)</f>
        <v>-16238842</v>
      </c>
      <c r="E117" s="56">
        <f>SUM(E118:E119)</f>
        <v>949280566</v>
      </c>
    </row>
    <row r="118" spans="1:5" s="36" customFormat="1" ht="13.5">
      <c r="A118" s="35" t="s">
        <v>128</v>
      </c>
      <c r="B118" s="20" t="s">
        <v>206</v>
      </c>
      <c r="C118" s="49">
        <v>682047578</v>
      </c>
      <c r="D118" s="49">
        <v>-9703698</v>
      </c>
      <c r="E118" s="56">
        <f>+C118+D118</f>
        <v>672343880</v>
      </c>
    </row>
    <row r="119" spans="1:5" s="36" customFormat="1" ht="13.5">
      <c r="A119" s="35" t="s">
        <v>129</v>
      </c>
      <c r="B119" s="20" t="s">
        <v>207</v>
      </c>
      <c r="C119" s="49">
        <v>283471830</v>
      </c>
      <c r="D119" s="49">
        <v>-6535144</v>
      </c>
      <c r="E119" s="56">
        <f>+C119+D119</f>
        <v>276936686</v>
      </c>
    </row>
    <row r="120" spans="1:5" s="32" customFormat="1" ht="13.5">
      <c r="A120" s="34" t="s">
        <v>130</v>
      </c>
      <c r="B120" s="14" t="s">
        <v>131</v>
      </c>
      <c r="C120" s="15">
        <v>1738253346</v>
      </c>
      <c r="D120" s="55">
        <f>+D121</f>
        <v>-11670254</v>
      </c>
      <c r="E120" s="55">
        <f>+E121</f>
        <v>1726583092</v>
      </c>
    </row>
    <row r="121" spans="1:5" s="36" customFormat="1" ht="13.5">
      <c r="A121" s="35" t="s">
        <v>132</v>
      </c>
      <c r="B121" s="20" t="s">
        <v>224</v>
      </c>
      <c r="C121" s="21">
        <v>1738253346</v>
      </c>
      <c r="D121" s="56">
        <f>+D122</f>
        <v>-11670254</v>
      </c>
      <c r="E121" s="56">
        <f>+E122</f>
        <v>1726583092</v>
      </c>
    </row>
    <row r="122" spans="1:5" s="36" customFormat="1" ht="13.5">
      <c r="A122" s="35" t="s">
        <v>133</v>
      </c>
      <c r="B122" s="20" t="s">
        <v>208</v>
      </c>
      <c r="C122" s="50">
        <v>1738253346</v>
      </c>
      <c r="D122" s="50">
        <v>-11670254</v>
      </c>
      <c r="E122" s="56">
        <f>+C122+D122</f>
        <v>1726583092</v>
      </c>
    </row>
    <row r="123" spans="1:5" s="27" customFormat="1" ht="13.5">
      <c r="A123" s="66" t="s">
        <v>239</v>
      </c>
      <c r="B123" s="67" t="s">
        <v>281</v>
      </c>
      <c r="C123" s="68">
        <v>67129157889</v>
      </c>
      <c r="D123" s="68">
        <f>+D124+D128+D146</f>
        <v>19360269</v>
      </c>
      <c r="E123" s="68">
        <f>+E124+E128+E146</f>
        <v>66671069846</v>
      </c>
    </row>
    <row r="124" spans="1:5" s="27" customFormat="1" ht="13.5">
      <c r="A124" s="26" t="s">
        <v>240</v>
      </c>
      <c r="B124" s="14" t="s">
        <v>241</v>
      </c>
      <c r="C124" s="15">
        <v>367951224</v>
      </c>
      <c r="D124" s="55">
        <f aca="true" t="shared" si="3" ref="D124:E126">+D125</f>
        <v>0</v>
      </c>
      <c r="E124" s="55">
        <f t="shared" si="3"/>
        <v>367951224</v>
      </c>
    </row>
    <row r="125" spans="1:5" s="25" customFormat="1" ht="13.5">
      <c r="A125" s="24" t="s">
        <v>242</v>
      </c>
      <c r="B125" s="20" t="s">
        <v>282</v>
      </c>
      <c r="C125" s="21">
        <v>367951224</v>
      </c>
      <c r="D125" s="56">
        <f t="shared" si="3"/>
        <v>0</v>
      </c>
      <c r="E125" s="56">
        <f t="shared" si="3"/>
        <v>367951224</v>
      </c>
    </row>
    <row r="126" spans="1:5" s="25" customFormat="1" ht="13.5">
      <c r="A126" s="24" t="s">
        <v>243</v>
      </c>
      <c r="B126" s="20" t="s">
        <v>283</v>
      </c>
      <c r="C126" s="21">
        <v>367951224</v>
      </c>
      <c r="D126" s="56">
        <f t="shared" si="3"/>
        <v>0</v>
      </c>
      <c r="E126" s="56">
        <f t="shared" si="3"/>
        <v>367951224</v>
      </c>
    </row>
    <row r="127" spans="1:5" s="25" customFormat="1" ht="13.5">
      <c r="A127" s="24" t="s">
        <v>244</v>
      </c>
      <c r="B127" s="20" t="s">
        <v>284</v>
      </c>
      <c r="C127" s="21">
        <v>367951224</v>
      </c>
      <c r="D127" s="21"/>
      <c r="E127" s="56">
        <f>+C127+D127</f>
        <v>367951224</v>
      </c>
    </row>
    <row r="128" spans="1:5" s="27" customFormat="1" ht="13.5">
      <c r="A128" s="26" t="s">
        <v>245</v>
      </c>
      <c r="B128" s="14" t="s">
        <v>246</v>
      </c>
      <c r="C128" s="15">
        <f>+C129+C132+C141</f>
        <v>54426921320</v>
      </c>
      <c r="D128" s="15">
        <f>+D129+D132+D141</f>
        <v>-932251255</v>
      </c>
      <c r="E128" s="15">
        <f>+E129+E132+E141</f>
        <v>53494670065</v>
      </c>
    </row>
    <row r="129" spans="1:5" s="25" customFormat="1" ht="13.5">
      <c r="A129" s="24" t="s">
        <v>247</v>
      </c>
      <c r="B129" s="20" t="s">
        <v>285</v>
      </c>
      <c r="C129" s="21">
        <v>9115435580</v>
      </c>
      <c r="D129" s="21">
        <f>+D130</f>
        <v>-300000000</v>
      </c>
      <c r="E129" s="21">
        <f>+E130</f>
        <v>8815435580</v>
      </c>
    </row>
    <row r="130" spans="1:5" s="25" customFormat="1" ht="13.5">
      <c r="A130" s="24" t="s">
        <v>248</v>
      </c>
      <c r="B130" s="20" t="s">
        <v>286</v>
      </c>
      <c r="C130" s="21">
        <v>9115435580</v>
      </c>
      <c r="D130" s="21">
        <f>+D131</f>
        <v>-300000000</v>
      </c>
      <c r="E130" s="21">
        <f>+E131</f>
        <v>8815435580</v>
      </c>
    </row>
    <row r="131" spans="1:5" s="25" customFormat="1" ht="13.5">
      <c r="A131" s="24" t="s">
        <v>249</v>
      </c>
      <c r="B131" s="20" t="s">
        <v>287</v>
      </c>
      <c r="C131" s="21">
        <v>9115435580</v>
      </c>
      <c r="D131" s="21">
        <v>-300000000</v>
      </c>
      <c r="E131" s="21">
        <f>+C131+D131</f>
        <v>8815435580</v>
      </c>
    </row>
    <row r="132" spans="1:5" s="25" customFormat="1" ht="13.5">
      <c r="A132" s="24" t="s">
        <v>250</v>
      </c>
      <c r="B132" s="20" t="s">
        <v>251</v>
      </c>
      <c r="C132" s="21">
        <v>38550587875</v>
      </c>
      <c r="D132" s="21">
        <f>+D133+D135+D137+D139</f>
        <v>-190639731</v>
      </c>
      <c r="E132" s="21">
        <f>+E133+E135+E137+E139</f>
        <v>38359948144</v>
      </c>
    </row>
    <row r="133" spans="1:5" s="25" customFormat="1" ht="13.5">
      <c r="A133" s="24" t="s">
        <v>252</v>
      </c>
      <c r="B133" s="20" t="s">
        <v>253</v>
      </c>
      <c r="C133" s="21">
        <v>15754204112</v>
      </c>
      <c r="D133" s="21">
        <f>+D134</f>
        <v>-77801200</v>
      </c>
      <c r="E133" s="21">
        <f>+E134</f>
        <v>15676402912</v>
      </c>
    </row>
    <row r="134" spans="1:5" s="25" customFormat="1" ht="13.5">
      <c r="A134" s="24" t="s">
        <v>254</v>
      </c>
      <c r="B134" s="20" t="s">
        <v>255</v>
      </c>
      <c r="C134" s="21">
        <v>15754204112</v>
      </c>
      <c r="D134" s="21">
        <v>-77801200</v>
      </c>
      <c r="E134" s="21">
        <f>+C134+D134</f>
        <v>15676402912</v>
      </c>
    </row>
    <row r="135" spans="1:5" s="25" customFormat="1" ht="13.5">
      <c r="A135" s="24" t="s">
        <v>256</v>
      </c>
      <c r="B135" s="20" t="s">
        <v>288</v>
      </c>
      <c r="C135" s="21">
        <v>2647906020</v>
      </c>
      <c r="D135" s="21">
        <f>+D136</f>
        <v>97161469</v>
      </c>
      <c r="E135" s="21">
        <f>+E136</f>
        <v>2745067489</v>
      </c>
    </row>
    <row r="136" spans="1:5" s="25" customFormat="1" ht="13.5">
      <c r="A136" s="24" t="s">
        <v>257</v>
      </c>
      <c r="B136" s="20" t="s">
        <v>255</v>
      </c>
      <c r="C136" s="21">
        <v>2647906020</v>
      </c>
      <c r="D136" s="21">
        <v>97161469</v>
      </c>
      <c r="E136" s="21">
        <f>+C136+D136</f>
        <v>2745067489</v>
      </c>
    </row>
    <row r="137" spans="1:5" s="25" customFormat="1" ht="13.5">
      <c r="A137" s="24" t="s">
        <v>258</v>
      </c>
      <c r="B137" s="20" t="s">
        <v>289</v>
      </c>
      <c r="C137" s="21">
        <v>18886930690</v>
      </c>
      <c r="D137" s="21">
        <f>+D138</f>
        <v>0</v>
      </c>
      <c r="E137" s="21">
        <f>+E138</f>
        <v>18886930690</v>
      </c>
    </row>
    <row r="138" spans="1:5" s="25" customFormat="1" ht="13.5">
      <c r="A138" s="24" t="s">
        <v>259</v>
      </c>
      <c r="B138" s="20" t="s">
        <v>255</v>
      </c>
      <c r="C138" s="21">
        <v>18886930690</v>
      </c>
      <c r="D138" s="21"/>
      <c r="E138" s="21">
        <f>+C138+D138</f>
        <v>18886930690</v>
      </c>
    </row>
    <row r="139" spans="1:5" s="25" customFormat="1" ht="13.5">
      <c r="A139" s="24" t="s">
        <v>260</v>
      </c>
      <c r="B139" s="20" t="s">
        <v>290</v>
      </c>
      <c r="C139" s="21">
        <v>1261547053</v>
      </c>
      <c r="D139" s="21">
        <f>+D140</f>
        <v>-210000000</v>
      </c>
      <c r="E139" s="21">
        <f>+E140</f>
        <v>1051547053</v>
      </c>
    </row>
    <row r="140" spans="1:5" s="25" customFormat="1" ht="12" customHeight="1">
      <c r="A140" s="24" t="s">
        <v>261</v>
      </c>
      <c r="B140" s="20" t="s">
        <v>255</v>
      </c>
      <c r="C140" s="21">
        <v>1261547053</v>
      </c>
      <c r="D140" s="21">
        <v>-210000000</v>
      </c>
      <c r="E140" s="21">
        <f>+C140+D140</f>
        <v>1051547053</v>
      </c>
    </row>
    <row r="141" spans="1:5" s="25" customFormat="1" ht="13.5">
      <c r="A141" s="24" t="s">
        <v>262</v>
      </c>
      <c r="B141" s="20" t="s">
        <v>291</v>
      </c>
      <c r="C141" s="21">
        <v>6760897865</v>
      </c>
      <c r="D141" s="21">
        <f>+D142+D144</f>
        <v>-441611524</v>
      </c>
      <c r="E141" s="21">
        <f>+E142+E144</f>
        <v>6319286341</v>
      </c>
    </row>
    <row r="142" spans="1:5" s="25" customFormat="1" ht="13.5">
      <c r="A142" s="24" t="s">
        <v>263</v>
      </c>
      <c r="B142" s="20" t="s">
        <v>292</v>
      </c>
      <c r="C142" s="21">
        <v>1643433817</v>
      </c>
      <c r="D142" s="21">
        <f>+D143</f>
        <v>-274783200</v>
      </c>
      <c r="E142" s="21">
        <f>+E143</f>
        <v>1368650617</v>
      </c>
    </row>
    <row r="143" spans="1:5" s="25" customFormat="1" ht="13.5">
      <c r="A143" s="24" t="s">
        <v>264</v>
      </c>
      <c r="B143" s="20" t="s">
        <v>265</v>
      </c>
      <c r="C143" s="21">
        <v>1643433817</v>
      </c>
      <c r="D143" s="21">
        <v>-274783200</v>
      </c>
      <c r="E143" s="21">
        <f>+C143+D143</f>
        <v>1368650617</v>
      </c>
    </row>
    <row r="144" spans="1:5" s="25" customFormat="1" ht="13.5">
      <c r="A144" s="24" t="s">
        <v>266</v>
      </c>
      <c r="B144" s="20" t="s">
        <v>293</v>
      </c>
      <c r="C144" s="21">
        <v>5117464048</v>
      </c>
      <c r="D144" s="21">
        <f>+D145</f>
        <v>-166828324</v>
      </c>
      <c r="E144" s="21">
        <f>+E145</f>
        <v>4950635724</v>
      </c>
    </row>
    <row r="145" spans="1:5" s="25" customFormat="1" ht="13.5">
      <c r="A145" s="24" t="s">
        <v>267</v>
      </c>
      <c r="B145" s="20" t="s">
        <v>265</v>
      </c>
      <c r="C145" s="21">
        <v>5117464048</v>
      </c>
      <c r="D145" s="21">
        <v>-166828324</v>
      </c>
      <c r="E145" s="21">
        <f>+C145+D145</f>
        <v>4950635724</v>
      </c>
    </row>
    <row r="146" spans="1:5" s="25" customFormat="1" ht="13.5">
      <c r="A146" s="24" t="s">
        <v>268</v>
      </c>
      <c r="B146" s="20" t="s">
        <v>303</v>
      </c>
      <c r="C146" s="21">
        <v>11856837033</v>
      </c>
      <c r="D146" s="21">
        <f>+D147+D152+D155</f>
        <v>951611524</v>
      </c>
      <c r="E146" s="21">
        <f>+E147+E152+E155</f>
        <v>12808448557</v>
      </c>
    </row>
    <row r="147" spans="1:5" s="25" customFormat="1" ht="13.5">
      <c r="A147" s="24" t="s">
        <v>269</v>
      </c>
      <c r="B147" s="20" t="s">
        <v>294</v>
      </c>
      <c r="C147" s="21">
        <v>5128586082</v>
      </c>
      <c r="D147" s="21">
        <f>+D148+D150</f>
        <v>274783200</v>
      </c>
      <c r="E147" s="21">
        <f>+E148+E150</f>
        <v>5403369282</v>
      </c>
    </row>
    <row r="148" spans="1:5" s="25" customFormat="1" ht="13.5">
      <c r="A148" s="24" t="s">
        <v>270</v>
      </c>
      <c r="B148" s="20" t="s">
        <v>295</v>
      </c>
      <c r="C148" s="21">
        <v>3284125475</v>
      </c>
      <c r="D148" s="21">
        <f>+D149</f>
        <v>274783200</v>
      </c>
      <c r="E148" s="21">
        <f>+E149</f>
        <v>3558908675</v>
      </c>
    </row>
    <row r="149" spans="1:5" s="25" customFormat="1" ht="13.5">
      <c r="A149" s="24" t="s">
        <v>271</v>
      </c>
      <c r="B149" s="20" t="s">
        <v>296</v>
      </c>
      <c r="C149" s="21">
        <v>3284125475</v>
      </c>
      <c r="D149" s="21">
        <v>274783200</v>
      </c>
      <c r="E149" s="21">
        <f>+C149+D149</f>
        <v>3558908675</v>
      </c>
    </row>
    <row r="150" spans="1:5" s="25" customFormat="1" ht="13.5">
      <c r="A150" s="24" t="s">
        <v>272</v>
      </c>
      <c r="B150" s="20" t="s">
        <v>300</v>
      </c>
      <c r="C150" s="21">
        <v>1844460607</v>
      </c>
      <c r="D150" s="21">
        <f>+D151</f>
        <v>0</v>
      </c>
      <c r="E150" s="21">
        <f>+E151</f>
        <v>1844460607</v>
      </c>
    </row>
    <row r="151" spans="1:5" s="25" customFormat="1" ht="13.5">
      <c r="A151" s="24" t="s">
        <v>273</v>
      </c>
      <c r="B151" s="20" t="s">
        <v>296</v>
      </c>
      <c r="C151" s="21">
        <v>1844460607</v>
      </c>
      <c r="D151" s="21"/>
      <c r="E151" s="21">
        <f>+C151+D151</f>
        <v>1844460607</v>
      </c>
    </row>
    <row r="152" spans="1:5" s="25" customFormat="1" ht="13.5">
      <c r="A152" s="24" t="s">
        <v>274</v>
      </c>
      <c r="B152" s="20" t="s">
        <v>297</v>
      </c>
      <c r="C152" s="21">
        <v>1682062738</v>
      </c>
      <c r="D152" s="21">
        <f>+D153</f>
        <v>676828324</v>
      </c>
      <c r="E152" s="21">
        <f>+E153</f>
        <v>2358891062</v>
      </c>
    </row>
    <row r="153" spans="1:5" s="25" customFormat="1" ht="13.5">
      <c r="A153" s="24" t="s">
        <v>275</v>
      </c>
      <c r="B153" s="20" t="s">
        <v>276</v>
      </c>
      <c r="C153" s="21">
        <v>1682062738</v>
      </c>
      <c r="D153" s="21">
        <f>+D154</f>
        <v>676828324</v>
      </c>
      <c r="E153" s="21">
        <f>+E154</f>
        <v>2358891062</v>
      </c>
    </row>
    <row r="154" spans="1:5" s="25" customFormat="1" ht="13.5">
      <c r="A154" s="24" t="s">
        <v>277</v>
      </c>
      <c r="B154" s="20" t="s">
        <v>298</v>
      </c>
      <c r="C154" s="21">
        <v>1682062738</v>
      </c>
      <c r="D154" s="21">
        <v>676828324</v>
      </c>
      <c r="E154" s="21">
        <f>+C154+D154</f>
        <v>2358891062</v>
      </c>
    </row>
    <row r="155" spans="1:5" s="25" customFormat="1" ht="13.5">
      <c r="A155" s="24" t="s">
        <v>278</v>
      </c>
      <c r="B155" s="20" t="s">
        <v>301</v>
      </c>
      <c r="C155" s="21">
        <v>5046188213</v>
      </c>
      <c r="D155" s="21">
        <f>+D156</f>
        <v>0</v>
      </c>
      <c r="E155" s="21">
        <f>+E156</f>
        <v>5046188213</v>
      </c>
    </row>
    <row r="156" spans="1:5" s="25" customFormat="1" ht="13.5">
      <c r="A156" s="24" t="s">
        <v>279</v>
      </c>
      <c r="B156" s="20" t="s">
        <v>302</v>
      </c>
      <c r="C156" s="21">
        <v>5046188213</v>
      </c>
      <c r="D156" s="21">
        <f>+D157</f>
        <v>0</v>
      </c>
      <c r="E156" s="21">
        <f>+E157</f>
        <v>5046188213</v>
      </c>
    </row>
    <row r="157" spans="1:5" s="25" customFormat="1" ht="13.5">
      <c r="A157" s="24" t="s">
        <v>280</v>
      </c>
      <c r="B157" s="20" t="s">
        <v>299</v>
      </c>
      <c r="C157" s="21">
        <v>5046188213</v>
      </c>
      <c r="D157" s="21"/>
      <c r="E157" s="21">
        <f>+C157+D157</f>
        <v>5046188213</v>
      </c>
    </row>
    <row r="158" spans="1:5" s="13" customFormat="1" ht="13.5">
      <c r="A158" s="37" t="s">
        <v>135</v>
      </c>
      <c r="B158" s="37" t="s">
        <v>134</v>
      </c>
      <c r="C158" s="38">
        <v>2404787640</v>
      </c>
      <c r="D158" s="38">
        <f>+D159</f>
        <v>77801200</v>
      </c>
      <c r="E158" s="88">
        <f>+E159</f>
        <v>2960037152</v>
      </c>
    </row>
    <row r="159" spans="1:5" ht="13.5">
      <c r="A159" s="39" t="s">
        <v>135</v>
      </c>
      <c r="B159" s="39" t="s">
        <v>134</v>
      </c>
      <c r="C159" s="40">
        <v>2882235952</v>
      </c>
      <c r="D159" s="40">
        <v>77801200</v>
      </c>
      <c r="E159" s="21">
        <f>+C159+D159</f>
        <v>2960037152</v>
      </c>
    </row>
  </sheetData>
  <sheetProtection/>
  <mergeCells count="1">
    <mergeCell ref="B5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C49" sqref="C49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18.140625" style="6" customWidth="1"/>
    <col min="5" max="5" width="19.7109375" style="62" bestFit="1" customWidth="1"/>
    <col min="6" max="6" width="3.28125" style="6" bestFit="1" customWidth="1"/>
    <col min="7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233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5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</row>
    <row r="8" spans="1:6" s="17" customFormat="1" ht="13.5">
      <c r="A8" s="14" t="s">
        <v>136</v>
      </c>
      <c r="B8" s="14" t="s">
        <v>0</v>
      </c>
      <c r="C8" s="15">
        <f>+C9+C73</f>
        <v>109700754000</v>
      </c>
      <c r="D8" s="15">
        <f>+D9+D73</f>
        <v>0</v>
      </c>
      <c r="E8" s="55">
        <f>+E9+E73</f>
        <v>109700754000</v>
      </c>
      <c r="F8" s="48">
        <f>+C8-E8</f>
        <v>0</v>
      </c>
    </row>
    <row r="9" spans="1:6" s="17" customFormat="1" ht="13.5">
      <c r="A9" s="18" t="s">
        <v>215</v>
      </c>
      <c r="B9" s="14" t="s">
        <v>1</v>
      </c>
      <c r="C9" s="15">
        <f>+C10+C46+C72</f>
        <v>25159411000</v>
      </c>
      <c r="D9" s="15">
        <f>+D10+D46+D72</f>
        <v>0</v>
      </c>
      <c r="E9" s="55">
        <f>+E10+E46+E72</f>
        <v>25159411000</v>
      </c>
      <c r="F9" s="16"/>
    </row>
    <row r="10" spans="1:6" s="17" customFormat="1" ht="13.5">
      <c r="A10" s="19" t="s">
        <v>216</v>
      </c>
      <c r="B10" s="14" t="s">
        <v>2</v>
      </c>
      <c r="C10" s="15">
        <f>+C11+C27+C31</f>
        <v>18959411000</v>
      </c>
      <c r="D10" s="15">
        <f>+D11+D27+D31</f>
        <v>0</v>
      </c>
      <c r="E10" s="55">
        <f>+E11+E27+E31</f>
        <v>18959411000</v>
      </c>
      <c r="F10" s="17" t="s">
        <v>170</v>
      </c>
    </row>
    <row r="11" spans="1:5" s="17" customFormat="1" ht="13.5">
      <c r="A11" s="14" t="s">
        <v>3</v>
      </c>
      <c r="B11" s="14" t="s">
        <v>139</v>
      </c>
      <c r="C11" s="15">
        <f>SUM(C12:C26)</f>
        <v>11557881000</v>
      </c>
      <c r="D11" s="15">
        <f>SUM(D12:D26)</f>
        <v>0</v>
      </c>
      <c r="E11" s="55">
        <f>SUM(E12:E26)</f>
        <v>11557881000</v>
      </c>
    </row>
    <row r="12" spans="1:5" s="22" customFormat="1" ht="13.5">
      <c r="A12" s="20" t="s">
        <v>4</v>
      </c>
      <c r="B12" s="20" t="s">
        <v>140</v>
      </c>
      <c r="C12" s="49">
        <v>5973343000</v>
      </c>
      <c r="D12" s="21">
        <v>-5200000</v>
      </c>
      <c r="E12" s="56">
        <f aca="true" t="shared" si="0" ref="E12:E26">+C12+D12</f>
        <v>5968143000</v>
      </c>
    </row>
    <row r="13" spans="1:5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</row>
    <row r="14" spans="1:5" s="22" customFormat="1" ht="13.5">
      <c r="A14" s="20" t="s">
        <v>6</v>
      </c>
      <c r="B14" s="20" t="s">
        <v>142</v>
      </c>
      <c r="C14" s="49">
        <v>449191000</v>
      </c>
      <c r="D14" s="21"/>
      <c r="E14" s="56">
        <f t="shared" si="0"/>
        <v>449191000</v>
      </c>
    </row>
    <row r="15" spans="1:5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</row>
    <row r="16" spans="1:5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</row>
    <row r="17" spans="1:5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</row>
    <row r="18" spans="1:5" s="22" customFormat="1" ht="13.5">
      <c r="A18" s="20" t="s">
        <v>11</v>
      </c>
      <c r="B18" s="20" t="s">
        <v>12</v>
      </c>
      <c r="C18" s="49">
        <v>967437000</v>
      </c>
      <c r="D18" s="21"/>
      <c r="E18" s="56">
        <f t="shared" si="0"/>
        <v>967437000</v>
      </c>
    </row>
    <row r="19" spans="1:5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</row>
    <row r="20" spans="1:5" s="22" customFormat="1" ht="13.5">
      <c r="A20" s="20" t="s">
        <v>15</v>
      </c>
      <c r="B20" s="20" t="s">
        <v>16</v>
      </c>
      <c r="C20" s="49">
        <v>401620000</v>
      </c>
      <c r="D20" s="21"/>
      <c r="E20" s="56">
        <f t="shared" si="0"/>
        <v>401620000</v>
      </c>
    </row>
    <row r="21" spans="1:5" s="25" customFormat="1" ht="13.5">
      <c r="A21" s="24" t="s">
        <v>17</v>
      </c>
      <c r="B21" s="20" t="s">
        <v>145</v>
      </c>
      <c r="C21" s="49">
        <v>1791235000</v>
      </c>
      <c r="D21" s="21"/>
      <c r="E21" s="56">
        <f t="shared" si="0"/>
        <v>1791235000</v>
      </c>
    </row>
    <row r="22" spans="1:5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</row>
    <row r="23" spans="1:5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</row>
    <row r="24" spans="1:5" s="25" customFormat="1" ht="13.5">
      <c r="A24" s="24" t="s">
        <v>171</v>
      </c>
      <c r="B24" s="20" t="s">
        <v>172</v>
      </c>
      <c r="C24" s="49">
        <v>100000000</v>
      </c>
      <c r="D24" s="21"/>
      <c r="E24" s="56">
        <f t="shared" si="0"/>
        <v>100000000</v>
      </c>
    </row>
    <row r="25" spans="1:5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</row>
    <row r="26" spans="1:5" s="25" customFormat="1" ht="13.5">
      <c r="A26" s="24" t="s">
        <v>23</v>
      </c>
      <c r="B26" s="20" t="s">
        <v>147</v>
      </c>
      <c r="C26" s="49">
        <v>98252000</v>
      </c>
      <c r="D26" s="21">
        <v>5200000</v>
      </c>
      <c r="E26" s="56">
        <f t="shared" si="0"/>
        <v>103452000</v>
      </c>
    </row>
    <row r="27" spans="1:5" s="27" customFormat="1" ht="13.5">
      <c r="A27" s="26" t="s">
        <v>24</v>
      </c>
      <c r="B27" s="14" t="s">
        <v>25</v>
      </c>
      <c r="C27" s="15">
        <f>+C29+C30</f>
        <v>3455510000</v>
      </c>
      <c r="D27" s="15">
        <f>+D29+D30</f>
        <v>0</v>
      </c>
      <c r="E27" s="57">
        <f>+E29+E30</f>
        <v>3455510000</v>
      </c>
    </row>
    <row r="28" spans="1:5" s="25" customFormat="1" ht="13.5">
      <c r="A28" s="24" t="s">
        <v>26</v>
      </c>
      <c r="B28" s="20" t="s">
        <v>27</v>
      </c>
      <c r="C28" s="21">
        <f>+C29</f>
        <v>2695000000</v>
      </c>
      <c r="D28" s="21">
        <f>+D29</f>
        <v>0</v>
      </c>
      <c r="E28" s="58">
        <f>+E29</f>
        <v>2695000000</v>
      </c>
    </row>
    <row r="29" spans="1:5" s="25" customFormat="1" ht="13.5">
      <c r="A29" s="24" t="s">
        <v>28</v>
      </c>
      <c r="B29" s="20" t="s">
        <v>29</v>
      </c>
      <c r="C29" s="49">
        <v>2695000000</v>
      </c>
      <c r="D29" s="21"/>
      <c r="E29" s="56">
        <f>+C29+D29</f>
        <v>2695000000</v>
      </c>
    </row>
    <row r="30" spans="1:5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</row>
    <row r="31" spans="1:5" s="27" customFormat="1" ht="13.5">
      <c r="A31" s="26" t="s">
        <v>31</v>
      </c>
      <c r="B31" s="14" t="s">
        <v>149</v>
      </c>
      <c r="C31" s="15">
        <f>+C32+C38</f>
        <v>3946020000</v>
      </c>
      <c r="D31" s="15">
        <f>+D32+D38</f>
        <v>0</v>
      </c>
      <c r="E31" s="57">
        <f>+E32+E38</f>
        <v>3946020000</v>
      </c>
    </row>
    <row r="32" spans="1:5" s="27" customFormat="1" ht="13.5">
      <c r="A32" s="26" t="s">
        <v>32</v>
      </c>
      <c r="B32" s="14" t="s">
        <v>33</v>
      </c>
      <c r="C32" s="15">
        <f>SUM(C33:C37)</f>
        <v>2449481000</v>
      </c>
      <c r="D32" s="15">
        <f>SUM(D33:D37)</f>
        <v>0</v>
      </c>
      <c r="E32" s="57">
        <f>SUM(E33:E37)</f>
        <v>2449481000</v>
      </c>
    </row>
    <row r="33" spans="1:5" s="25" customFormat="1" ht="13.5">
      <c r="A33" s="24" t="s">
        <v>34</v>
      </c>
      <c r="B33" s="20" t="s">
        <v>150</v>
      </c>
      <c r="C33" s="49">
        <v>597764000</v>
      </c>
      <c r="D33" s="21"/>
      <c r="E33" s="56">
        <f>+C33+D33</f>
        <v>597764000</v>
      </c>
    </row>
    <row r="34" spans="1:5" s="25" customFormat="1" ht="13.5">
      <c r="A34" s="24" t="s">
        <v>35</v>
      </c>
      <c r="B34" s="20" t="s">
        <v>36</v>
      </c>
      <c r="C34" s="49">
        <v>575307000</v>
      </c>
      <c r="D34" s="21"/>
      <c r="E34" s="56">
        <f>+C34+D34</f>
        <v>575307000</v>
      </c>
    </row>
    <row r="35" spans="1:5" s="25" customFormat="1" ht="13.5">
      <c r="A35" s="24" t="s">
        <v>37</v>
      </c>
      <c r="B35" s="20" t="s">
        <v>38</v>
      </c>
      <c r="C35" s="49">
        <v>773673000</v>
      </c>
      <c r="D35" s="21"/>
      <c r="E35" s="56">
        <f>+C35+D35</f>
        <v>773673000</v>
      </c>
    </row>
    <row r="36" spans="1:5" s="25" customFormat="1" ht="13.5">
      <c r="A36" s="24" t="s">
        <v>39</v>
      </c>
      <c r="B36" s="20" t="s">
        <v>151</v>
      </c>
      <c r="C36" s="49">
        <v>83336000</v>
      </c>
      <c r="D36" s="21"/>
      <c r="E36" s="56">
        <f>+C36+D36</f>
        <v>83336000</v>
      </c>
    </row>
    <row r="37" spans="1:5" s="25" customFormat="1" ht="13.5">
      <c r="A37" s="24" t="s">
        <v>40</v>
      </c>
      <c r="B37" s="20" t="s">
        <v>152</v>
      </c>
      <c r="C37" s="49">
        <v>419401000</v>
      </c>
      <c r="D37" s="21"/>
      <c r="E37" s="56">
        <f>+C37+D37</f>
        <v>419401000</v>
      </c>
    </row>
    <row r="38" spans="1:5" s="27" customFormat="1" ht="13.5">
      <c r="A38" s="26" t="s">
        <v>41</v>
      </c>
      <c r="B38" s="14" t="s">
        <v>153</v>
      </c>
      <c r="C38" s="15">
        <f>SUM(C39:C45)</f>
        <v>1496539000</v>
      </c>
      <c r="D38" s="15">
        <f>SUM(D39:D45)</f>
        <v>0</v>
      </c>
      <c r="E38" s="57">
        <f>SUM(E39:E45)</f>
        <v>1496539000</v>
      </c>
    </row>
    <row r="39" spans="1:5" s="25" customFormat="1" ht="13.5">
      <c r="A39" s="24" t="s">
        <v>42</v>
      </c>
      <c r="B39" s="20" t="s">
        <v>154</v>
      </c>
      <c r="C39" s="49">
        <v>458170000</v>
      </c>
      <c r="D39" s="21"/>
      <c r="E39" s="56">
        <f aca="true" t="shared" si="1" ref="E39:E45">+C39+D39</f>
        <v>458170000</v>
      </c>
    </row>
    <row r="40" spans="1:5" s="25" customFormat="1" ht="13.5">
      <c r="A40" s="24" t="s">
        <v>43</v>
      </c>
      <c r="B40" s="20" t="s">
        <v>155</v>
      </c>
      <c r="C40" s="49">
        <v>516938000</v>
      </c>
      <c r="D40" s="21"/>
      <c r="E40" s="56">
        <f t="shared" si="1"/>
        <v>516938000</v>
      </c>
    </row>
    <row r="41" spans="1:5" s="25" customFormat="1" ht="13.5">
      <c r="A41" s="24" t="s">
        <v>44</v>
      </c>
      <c r="B41" s="20" t="s">
        <v>45</v>
      </c>
      <c r="C41" s="49">
        <v>52425000</v>
      </c>
      <c r="D41" s="21"/>
      <c r="E41" s="56">
        <f t="shared" si="1"/>
        <v>52425000</v>
      </c>
    </row>
    <row r="42" spans="1:5" s="25" customFormat="1" ht="13.5">
      <c r="A42" s="24" t="s">
        <v>46</v>
      </c>
      <c r="B42" s="20" t="s">
        <v>47</v>
      </c>
      <c r="C42" s="49">
        <v>314551000</v>
      </c>
      <c r="D42" s="21"/>
      <c r="E42" s="56">
        <f t="shared" si="1"/>
        <v>314551000</v>
      </c>
    </row>
    <row r="43" spans="1:5" s="25" customFormat="1" ht="13.5">
      <c r="A43" s="24" t="s">
        <v>48</v>
      </c>
      <c r="B43" s="20" t="s">
        <v>49</v>
      </c>
      <c r="C43" s="49">
        <v>52425000</v>
      </c>
      <c r="D43" s="21"/>
      <c r="E43" s="56">
        <f t="shared" si="1"/>
        <v>52425000</v>
      </c>
    </row>
    <row r="44" spans="1:5" s="25" customFormat="1" ht="13.5">
      <c r="A44" s="24" t="s">
        <v>50</v>
      </c>
      <c r="B44" s="20" t="s">
        <v>156</v>
      </c>
      <c r="C44" s="49">
        <v>100830000</v>
      </c>
      <c r="D44" s="21"/>
      <c r="E44" s="56">
        <f t="shared" si="1"/>
        <v>100830000</v>
      </c>
    </row>
    <row r="45" spans="1:5" s="25" customFormat="1" ht="13.5">
      <c r="A45" s="24" t="s">
        <v>169</v>
      </c>
      <c r="B45" s="20" t="s">
        <v>168</v>
      </c>
      <c r="C45" s="21">
        <v>1200000</v>
      </c>
      <c r="D45" s="21"/>
      <c r="E45" s="56">
        <f t="shared" si="1"/>
        <v>1200000</v>
      </c>
    </row>
    <row r="46" spans="1:6" s="27" customFormat="1" ht="13.5">
      <c r="A46" s="28" t="s">
        <v>157</v>
      </c>
      <c r="B46" s="14" t="s">
        <v>51</v>
      </c>
      <c r="C46" s="15">
        <f>+C47+C53+C69</f>
        <v>6200000000</v>
      </c>
      <c r="D46" s="15">
        <f>+D47+D53+D69</f>
        <v>0</v>
      </c>
      <c r="E46" s="57">
        <f>+E47+E53+E69</f>
        <v>6200000000</v>
      </c>
      <c r="F46" s="29" t="s">
        <v>170</v>
      </c>
    </row>
    <row r="47" spans="1:6" s="27" customFormat="1" ht="13.5">
      <c r="A47" s="26" t="s">
        <v>52</v>
      </c>
      <c r="B47" s="14" t="s">
        <v>158</v>
      </c>
      <c r="C47" s="15">
        <f>SUM(C48:C52)</f>
        <v>2000000000</v>
      </c>
      <c r="D47" s="15">
        <f>SUM(D48:D52)</f>
        <v>0</v>
      </c>
      <c r="E47" s="57">
        <f>SUM(E48:E52)</f>
        <v>2000000000</v>
      </c>
      <c r="F47" s="27" t="s">
        <v>170</v>
      </c>
    </row>
    <row r="48" spans="1:5" s="25" customFormat="1" ht="13.5">
      <c r="A48" s="24" t="s">
        <v>53</v>
      </c>
      <c r="B48" s="20" t="s">
        <v>159</v>
      </c>
      <c r="C48" s="49">
        <v>2500000</v>
      </c>
      <c r="D48" s="21"/>
      <c r="E48" s="56">
        <f>+C48+D48</f>
        <v>2500000</v>
      </c>
    </row>
    <row r="49" spans="1:5" s="25" customFormat="1" ht="13.5">
      <c r="A49" s="24" t="s">
        <v>54</v>
      </c>
      <c r="B49" s="24" t="s">
        <v>55</v>
      </c>
      <c r="C49" s="49">
        <v>1500000000</v>
      </c>
      <c r="D49" s="23"/>
      <c r="E49" s="58">
        <f>+C49+D49</f>
        <v>1500000000</v>
      </c>
    </row>
    <row r="50" spans="1:5" s="25" customFormat="1" ht="13.5">
      <c r="A50" s="24" t="s">
        <v>56</v>
      </c>
      <c r="B50" s="20" t="s">
        <v>160</v>
      </c>
      <c r="C50" s="49">
        <v>112500000</v>
      </c>
      <c r="D50" s="21"/>
      <c r="E50" s="56">
        <f>+C50+D50</f>
        <v>112500000</v>
      </c>
    </row>
    <row r="51" spans="1:5" s="25" customFormat="1" ht="13.5">
      <c r="A51" s="24" t="s">
        <v>57</v>
      </c>
      <c r="B51" s="20" t="s">
        <v>58</v>
      </c>
      <c r="C51" s="49">
        <v>360000000</v>
      </c>
      <c r="D51" s="21"/>
      <c r="E51" s="56">
        <f>+C51+D51</f>
        <v>360000000</v>
      </c>
    </row>
    <row r="52" spans="1:5" s="25" customFormat="1" ht="13.5">
      <c r="A52" s="24" t="s">
        <v>174</v>
      </c>
      <c r="B52" s="20" t="s">
        <v>173</v>
      </c>
      <c r="C52" s="49">
        <v>25000000</v>
      </c>
      <c r="D52" s="21"/>
      <c r="E52" s="56">
        <f>+C52+D52</f>
        <v>25000000</v>
      </c>
    </row>
    <row r="53" spans="1:6" s="27" customFormat="1" ht="13.5">
      <c r="A53" s="26" t="s">
        <v>59</v>
      </c>
      <c r="B53" s="14" t="s">
        <v>161</v>
      </c>
      <c r="C53" s="15">
        <f>SUM(C54:C68)</f>
        <v>4193000000</v>
      </c>
      <c r="D53" s="15">
        <f>SUM(D54:D68)</f>
        <v>0</v>
      </c>
      <c r="E53" s="57">
        <f>SUM(E54:E68)</f>
        <v>4193000000</v>
      </c>
      <c r="F53" s="29" t="s">
        <v>170</v>
      </c>
    </row>
    <row r="54" spans="1:5" s="25" customFormat="1" ht="13.5">
      <c r="A54" s="24" t="s">
        <v>60</v>
      </c>
      <c r="B54" s="20" t="s">
        <v>61</v>
      </c>
      <c r="C54" s="49">
        <v>140000000</v>
      </c>
      <c r="D54" s="21"/>
      <c r="E54" s="56">
        <f aca="true" t="shared" si="2" ref="E54:E68">+C54+D54</f>
        <v>140000000</v>
      </c>
    </row>
    <row r="55" spans="1:5" s="25" customFormat="1" ht="13.5">
      <c r="A55" s="24" t="s">
        <v>218</v>
      </c>
      <c r="B55" s="20" t="s">
        <v>219</v>
      </c>
      <c r="C55" s="21">
        <v>0</v>
      </c>
      <c r="D55" s="21"/>
      <c r="E55" s="56">
        <f t="shared" si="2"/>
        <v>0</v>
      </c>
    </row>
    <row r="56" spans="1:5" s="25" customFormat="1" ht="13.5">
      <c r="A56" s="24" t="s">
        <v>62</v>
      </c>
      <c r="B56" s="20" t="s">
        <v>162</v>
      </c>
      <c r="C56" s="49">
        <v>1180000000</v>
      </c>
      <c r="D56" s="21"/>
      <c r="E56" s="56">
        <f t="shared" si="2"/>
        <v>1180000000</v>
      </c>
    </row>
    <row r="57" spans="1:5" s="25" customFormat="1" ht="13.5">
      <c r="A57" s="24" t="s">
        <v>63</v>
      </c>
      <c r="B57" s="20" t="s">
        <v>64</v>
      </c>
      <c r="C57" s="49">
        <v>140000000</v>
      </c>
      <c r="D57" s="21"/>
      <c r="E57" s="56">
        <f t="shared" si="2"/>
        <v>140000000</v>
      </c>
    </row>
    <row r="58" spans="1:5" s="25" customFormat="1" ht="13.5">
      <c r="A58" s="24" t="s">
        <v>65</v>
      </c>
      <c r="B58" s="20" t="s">
        <v>66</v>
      </c>
      <c r="C58" s="49">
        <v>1700000000</v>
      </c>
      <c r="D58" s="21"/>
      <c r="E58" s="56">
        <f t="shared" si="2"/>
        <v>1700000000</v>
      </c>
    </row>
    <row r="59" spans="1:5" s="25" customFormat="1" ht="13.5">
      <c r="A59" s="24" t="s">
        <v>67</v>
      </c>
      <c r="B59" s="20" t="s">
        <v>68</v>
      </c>
      <c r="C59" s="49">
        <v>250000000</v>
      </c>
      <c r="D59" s="21"/>
      <c r="E59" s="56">
        <f t="shared" si="2"/>
        <v>250000000</v>
      </c>
    </row>
    <row r="60" spans="1:5" s="25" customFormat="1" ht="13.5">
      <c r="A60" s="24" t="s">
        <v>69</v>
      </c>
      <c r="B60" s="20" t="s">
        <v>163</v>
      </c>
      <c r="C60" s="49">
        <v>270000000</v>
      </c>
      <c r="D60" s="21"/>
      <c r="E60" s="56">
        <f t="shared" si="2"/>
        <v>270000000</v>
      </c>
    </row>
    <row r="61" spans="1:5" s="25" customFormat="1" ht="13.5">
      <c r="A61" s="24" t="s">
        <v>70</v>
      </c>
      <c r="B61" s="20" t="s">
        <v>71</v>
      </c>
      <c r="C61" s="49">
        <v>76000000</v>
      </c>
      <c r="D61" s="21"/>
      <c r="E61" s="56">
        <f t="shared" si="2"/>
        <v>76000000</v>
      </c>
    </row>
    <row r="62" spans="1:5" s="25" customFormat="1" ht="13.5">
      <c r="A62" s="24" t="s">
        <v>72</v>
      </c>
      <c r="B62" s="20" t="s">
        <v>73</v>
      </c>
      <c r="C62" s="49">
        <v>25000000</v>
      </c>
      <c r="D62" s="21"/>
      <c r="E62" s="56">
        <f t="shared" si="2"/>
        <v>25000000</v>
      </c>
    </row>
    <row r="63" spans="1:5" s="25" customFormat="1" ht="13.5">
      <c r="A63" s="24" t="s">
        <v>74</v>
      </c>
      <c r="B63" s="20" t="s">
        <v>223</v>
      </c>
      <c r="C63" s="49">
        <v>182000000</v>
      </c>
      <c r="D63" s="21"/>
      <c r="E63" s="56">
        <f t="shared" si="2"/>
        <v>182000000</v>
      </c>
    </row>
    <row r="64" spans="1:5" s="25" customFormat="1" ht="13.5">
      <c r="A64" s="24" t="s">
        <v>217</v>
      </c>
      <c r="B64" s="20" t="s">
        <v>231</v>
      </c>
      <c r="C64" s="21">
        <v>40000000</v>
      </c>
      <c r="D64" s="21"/>
      <c r="E64" s="56">
        <f t="shared" si="2"/>
        <v>40000000</v>
      </c>
    </row>
    <row r="65" spans="1:5" s="25" customFormat="1" ht="13.5">
      <c r="A65" s="24" t="s">
        <v>229</v>
      </c>
      <c r="B65" s="20" t="s">
        <v>230</v>
      </c>
      <c r="C65" s="21">
        <v>0</v>
      </c>
      <c r="D65" s="21"/>
      <c r="E65" s="56">
        <f t="shared" si="2"/>
        <v>0</v>
      </c>
    </row>
    <row r="66" spans="1:5" s="25" customFormat="1" ht="13.5">
      <c r="A66" s="24" t="s">
        <v>75</v>
      </c>
      <c r="B66" s="20" t="s">
        <v>76</v>
      </c>
      <c r="C66" s="49">
        <v>140000000</v>
      </c>
      <c r="D66" s="21"/>
      <c r="E66" s="56">
        <f t="shared" si="2"/>
        <v>140000000</v>
      </c>
    </row>
    <row r="67" spans="1:5" s="25" customFormat="1" ht="13.5">
      <c r="A67" s="24" t="s">
        <v>77</v>
      </c>
      <c r="B67" s="20" t="s">
        <v>164</v>
      </c>
      <c r="C67" s="49">
        <v>0</v>
      </c>
      <c r="D67" s="21"/>
      <c r="E67" s="56">
        <f t="shared" si="2"/>
        <v>0</v>
      </c>
    </row>
    <row r="68" spans="1:5" s="25" customFormat="1" ht="13.5">
      <c r="A68" s="24" t="s">
        <v>78</v>
      </c>
      <c r="B68" s="20" t="s">
        <v>79</v>
      </c>
      <c r="C68" s="49">
        <v>50000000</v>
      </c>
      <c r="D68" s="21"/>
      <c r="E68" s="56">
        <f t="shared" si="2"/>
        <v>50000000</v>
      </c>
    </row>
    <row r="69" spans="1:5" s="27" customFormat="1" ht="13.5">
      <c r="A69" s="26" t="s">
        <v>176</v>
      </c>
      <c r="B69" s="14" t="s">
        <v>177</v>
      </c>
      <c r="C69" s="15">
        <f>SUM(C70:C71)</f>
        <v>7000000</v>
      </c>
      <c r="D69" s="15">
        <f>SUM(D70:D71)</f>
        <v>0</v>
      </c>
      <c r="E69" s="55">
        <f>SUM(E70:E71)</f>
        <v>7000000</v>
      </c>
    </row>
    <row r="70" spans="1:5" s="27" customFormat="1" ht="13.5">
      <c r="A70" s="24" t="s">
        <v>220</v>
      </c>
      <c r="B70" s="20" t="s">
        <v>221</v>
      </c>
      <c r="C70" s="21">
        <v>0</v>
      </c>
      <c r="D70" s="21"/>
      <c r="E70" s="56">
        <f>+C70+D70</f>
        <v>0</v>
      </c>
    </row>
    <row r="71" spans="1:5" s="25" customFormat="1" ht="13.5">
      <c r="A71" s="24" t="s">
        <v>80</v>
      </c>
      <c r="B71" s="20" t="s">
        <v>81</v>
      </c>
      <c r="C71" s="49">
        <v>7000000</v>
      </c>
      <c r="D71" s="21"/>
      <c r="E71" s="56">
        <f>+C71+D71</f>
        <v>7000000</v>
      </c>
    </row>
    <row r="72" spans="1:5" s="25" customFormat="1" ht="13.5">
      <c r="A72" s="30" t="s">
        <v>222</v>
      </c>
      <c r="B72" s="20" t="s">
        <v>134</v>
      </c>
      <c r="C72" s="21"/>
      <c r="D72" s="21"/>
      <c r="E72" s="56">
        <f>+C72+D72</f>
        <v>0</v>
      </c>
    </row>
    <row r="73" spans="1:5" s="32" customFormat="1" ht="13.5">
      <c r="A73" s="31" t="s">
        <v>137</v>
      </c>
      <c r="B73" s="14" t="s">
        <v>175</v>
      </c>
      <c r="C73" s="15">
        <f>+C74+C122</f>
        <v>84541343000</v>
      </c>
      <c r="D73" s="15">
        <f>+D74+D122</f>
        <v>0</v>
      </c>
      <c r="E73" s="55">
        <f>+E74+E122</f>
        <v>84541343000</v>
      </c>
    </row>
    <row r="74" spans="1:5" s="32" customFormat="1" ht="13.5">
      <c r="A74" s="33" t="s">
        <v>138</v>
      </c>
      <c r="B74" s="14" t="s">
        <v>82</v>
      </c>
      <c r="C74" s="15">
        <f>+C75</f>
        <v>82385254000</v>
      </c>
      <c r="D74" s="15">
        <f>+D75</f>
        <v>0</v>
      </c>
      <c r="E74" s="55">
        <f>+E75</f>
        <v>82385254000</v>
      </c>
    </row>
    <row r="75" spans="1:5" s="32" customFormat="1" ht="13.5">
      <c r="A75" s="34" t="s">
        <v>83</v>
      </c>
      <c r="B75" s="14" t="s">
        <v>84</v>
      </c>
      <c r="C75" s="15">
        <f>+C76+C104</f>
        <v>82385254000</v>
      </c>
      <c r="D75" s="15">
        <f>+D76+D104</f>
        <v>0</v>
      </c>
      <c r="E75" s="55">
        <f>+E76+E104</f>
        <v>82385254000</v>
      </c>
    </row>
    <row r="76" spans="1:5" s="32" customFormat="1" ht="13.5">
      <c r="A76" s="34" t="s">
        <v>85</v>
      </c>
      <c r="B76" s="14" t="s">
        <v>178</v>
      </c>
      <c r="C76" s="15">
        <f>+C77+C88+C92+C97</f>
        <v>72090254000</v>
      </c>
      <c r="D76" s="15">
        <f>+D77+D88+D92+D97</f>
        <v>0</v>
      </c>
      <c r="E76" s="55">
        <f>+E77+E88+E92+E97</f>
        <v>72090254000</v>
      </c>
    </row>
    <row r="77" spans="1:5" s="32" customFormat="1" ht="13.5">
      <c r="A77" s="34" t="s">
        <v>86</v>
      </c>
      <c r="B77" s="14" t="s">
        <v>179</v>
      </c>
      <c r="C77" s="15">
        <f>+C78+C80+C83</f>
        <v>29300000000</v>
      </c>
      <c r="D77" s="15">
        <f>+D78+D80+D83</f>
        <v>0</v>
      </c>
      <c r="E77" s="55">
        <f>+E78+E80+E83</f>
        <v>29300000000</v>
      </c>
    </row>
    <row r="78" spans="1:5" s="36" customFormat="1" ht="13.5">
      <c r="A78" s="35" t="s">
        <v>87</v>
      </c>
      <c r="B78" s="20" t="s">
        <v>180</v>
      </c>
      <c r="C78" s="21">
        <f>+C79</f>
        <v>2800000000</v>
      </c>
      <c r="D78" s="21">
        <f>+D79</f>
        <v>0</v>
      </c>
      <c r="E78" s="56">
        <f>+E79</f>
        <v>2800000000</v>
      </c>
    </row>
    <row r="79" spans="1:5" s="36" customFormat="1" ht="13.5">
      <c r="A79" s="35" t="s">
        <v>88</v>
      </c>
      <c r="B79" s="20" t="s">
        <v>181</v>
      </c>
      <c r="C79" s="21">
        <v>2800000000</v>
      </c>
      <c r="D79" s="21"/>
      <c r="E79" s="56">
        <f>+C79+D79</f>
        <v>2800000000</v>
      </c>
    </row>
    <row r="80" spans="1:5" s="36" customFormat="1" ht="13.5">
      <c r="A80" s="35" t="s">
        <v>89</v>
      </c>
      <c r="B80" s="20" t="s">
        <v>182</v>
      </c>
      <c r="C80" s="21">
        <f>SUM(C81:C82)</f>
        <v>12000000000</v>
      </c>
      <c r="D80" s="21">
        <f>SUM(D81:D82)</f>
        <v>0</v>
      </c>
      <c r="E80" s="56">
        <f>SUM(E81:E82)</f>
        <v>12000000000</v>
      </c>
    </row>
    <row r="81" spans="1:5" s="36" customFormat="1" ht="13.5">
      <c r="A81" s="35" t="s">
        <v>90</v>
      </c>
      <c r="B81" s="20" t="s">
        <v>183</v>
      </c>
      <c r="C81" s="49">
        <v>11150340000</v>
      </c>
      <c r="D81" s="21"/>
      <c r="E81" s="56">
        <f>+C81+D81</f>
        <v>11150340000</v>
      </c>
    </row>
    <row r="82" spans="1:5" s="36" customFormat="1" ht="13.5">
      <c r="A82" s="35" t="s">
        <v>91</v>
      </c>
      <c r="B82" s="20" t="s">
        <v>184</v>
      </c>
      <c r="C82" s="49">
        <v>849660000</v>
      </c>
      <c r="D82" s="21"/>
      <c r="E82" s="56">
        <f>+C82+D82</f>
        <v>849660000</v>
      </c>
    </row>
    <row r="83" spans="1:5" s="36" customFormat="1" ht="13.5">
      <c r="A83" s="35" t="s">
        <v>92</v>
      </c>
      <c r="B83" s="20" t="s">
        <v>185</v>
      </c>
      <c r="C83" s="21">
        <f>SUM(C84:C87)</f>
        <v>14500000000</v>
      </c>
      <c r="D83" s="21">
        <f>SUM(D84:D87)</f>
        <v>0</v>
      </c>
      <c r="E83" s="56">
        <f>SUM(E84:E87)</f>
        <v>14500000000</v>
      </c>
    </row>
    <row r="84" spans="1:5" s="36" customFormat="1" ht="13.5">
      <c r="A84" s="35" t="s">
        <v>93</v>
      </c>
      <c r="B84" s="20" t="s">
        <v>186</v>
      </c>
      <c r="C84" s="49">
        <v>5653924000</v>
      </c>
      <c r="D84" s="21"/>
      <c r="E84" s="56">
        <f>+C84+D84</f>
        <v>5653924000</v>
      </c>
    </row>
    <row r="85" spans="1:5" s="36" customFormat="1" ht="13.5">
      <c r="A85" s="35" t="s">
        <v>94</v>
      </c>
      <c r="B85" s="20" t="s">
        <v>187</v>
      </c>
      <c r="C85" s="49">
        <v>93812000</v>
      </c>
      <c r="D85" s="21"/>
      <c r="E85" s="56">
        <f>+C85+D85</f>
        <v>93812000</v>
      </c>
    </row>
    <row r="86" spans="1:5" s="36" customFormat="1" ht="13.5">
      <c r="A86" s="35" t="s">
        <v>95</v>
      </c>
      <c r="B86" s="20" t="s">
        <v>181</v>
      </c>
      <c r="C86" s="49">
        <v>8189664000</v>
      </c>
      <c r="D86" s="21"/>
      <c r="E86" s="56">
        <f>+C86+D86</f>
        <v>8189664000</v>
      </c>
    </row>
    <row r="87" spans="1:5" s="36" customFormat="1" ht="13.5">
      <c r="A87" s="35" t="s">
        <v>96</v>
      </c>
      <c r="B87" s="20" t="s">
        <v>188</v>
      </c>
      <c r="C87" s="49">
        <v>562600000</v>
      </c>
      <c r="D87" s="21"/>
      <c r="E87" s="56">
        <f>+C87+D87</f>
        <v>562600000</v>
      </c>
    </row>
    <row r="88" spans="1:5" s="32" customFormat="1" ht="13.5">
      <c r="A88" s="34" t="s">
        <v>97</v>
      </c>
      <c r="B88" s="14" t="s">
        <v>189</v>
      </c>
      <c r="C88" s="15">
        <f>+C89</f>
        <v>4705000000</v>
      </c>
      <c r="D88" s="15">
        <f>+D89</f>
        <v>0</v>
      </c>
      <c r="E88" s="55">
        <f>+E89</f>
        <v>4705000000</v>
      </c>
    </row>
    <row r="89" spans="1:5" s="36" customFormat="1" ht="13.5">
      <c r="A89" s="35" t="s">
        <v>98</v>
      </c>
      <c r="B89" s="20" t="s">
        <v>190</v>
      </c>
      <c r="C89" s="21">
        <f>SUM(C90:C91)</f>
        <v>4705000000</v>
      </c>
      <c r="D89" s="21">
        <f>SUM(D90:D91)</f>
        <v>0</v>
      </c>
      <c r="E89" s="56">
        <f>SUM(E90:E91)</f>
        <v>4705000000</v>
      </c>
    </row>
    <row r="90" spans="1:5" s="36" customFormat="1" ht="13.5">
      <c r="A90" s="35" t="s">
        <v>99</v>
      </c>
      <c r="B90" s="20" t="s">
        <v>191</v>
      </c>
      <c r="C90" s="49">
        <v>4566692000</v>
      </c>
      <c r="D90" s="21"/>
      <c r="E90" s="56">
        <f>+C90+D90</f>
        <v>4566692000</v>
      </c>
    </row>
    <row r="91" spans="1:5" s="36" customFormat="1" ht="13.5">
      <c r="A91" s="35" t="s">
        <v>100</v>
      </c>
      <c r="B91" s="20" t="s">
        <v>192</v>
      </c>
      <c r="C91" s="49">
        <v>138308000</v>
      </c>
      <c r="D91" s="21"/>
      <c r="E91" s="56">
        <f>+C91+D91</f>
        <v>138308000</v>
      </c>
    </row>
    <row r="92" spans="1:5" s="32" customFormat="1" ht="13.5">
      <c r="A92" s="34" t="s">
        <v>101</v>
      </c>
      <c r="B92" s="14" t="s">
        <v>102</v>
      </c>
      <c r="C92" s="15">
        <f>+C93</f>
        <v>4200000000</v>
      </c>
      <c r="D92" s="15">
        <f>+D93</f>
        <v>0</v>
      </c>
      <c r="E92" s="55">
        <f>+E93</f>
        <v>4200000000</v>
      </c>
    </row>
    <row r="93" spans="1:5" s="36" customFormat="1" ht="13.5">
      <c r="A93" s="35" t="s">
        <v>103</v>
      </c>
      <c r="B93" s="20" t="s">
        <v>193</v>
      </c>
      <c r="C93" s="21">
        <f>SUM(C94:C96)</f>
        <v>4200000000</v>
      </c>
      <c r="D93" s="21">
        <f>SUM(D94:D96)</f>
        <v>0</v>
      </c>
      <c r="E93" s="56">
        <f>SUM(E94:E96)</f>
        <v>4200000000</v>
      </c>
    </row>
    <row r="94" spans="1:5" s="36" customFormat="1" ht="13.5">
      <c r="A94" s="35" t="s">
        <v>104</v>
      </c>
      <c r="B94" s="20" t="s">
        <v>194</v>
      </c>
      <c r="C94" s="21">
        <v>0</v>
      </c>
      <c r="D94" s="21"/>
      <c r="E94" s="56">
        <f>+C94+D94</f>
        <v>0</v>
      </c>
    </row>
    <row r="95" spans="1:5" s="36" customFormat="1" ht="13.5">
      <c r="A95" s="35" t="s">
        <v>105</v>
      </c>
      <c r="B95" s="20" t="s">
        <v>106</v>
      </c>
      <c r="C95" s="49">
        <v>2903642000</v>
      </c>
      <c r="D95" s="21"/>
      <c r="E95" s="56">
        <f>+C95+D95</f>
        <v>2903642000</v>
      </c>
    </row>
    <row r="96" spans="1:5" s="36" customFormat="1" ht="13.5">
      <c r="A96" s="35" t="s">
        <v>107</v>
      </c>
      <c r="B96" s="20" t="s">
        <v>195</v>
      </c>
      <c r="C96" s="49">
        <v>1296358000</v>
      </c>
      <c r="D96" s="21"/>
      <c r="E96" s="56">
        <f>+C96+D96</f>
        <v>1296358000</v>
      </c>
    </row>
    <row r="97" spans="1:5" s="32" customFormat="1" ht="13.5">
      <c r="A97" s="34" t="s">
        <v>108</v>
      </c>
      <c r="B97" s="14" t="s">
        <v>196</v>
      </c>
      <c r="C97" s="15">
        <f>+C98+C100+C102</f>
        <v>33885254000</v>
      </c>
      <c r="D97" s="15">
        <f>+D98+D100+D102</f>
        <v>0</v>
      </c>
      <c r="E97" s="55">
        <f>+E98+E100+E102</f>
        <v>33885254000</v>
      </c>
    </row>
    <row r="98" spans="1:5" s="36" customFormat="1" ht="13.5">
      <c r="A98" s="35" t="s">
        <v>109</v>
      </c>
      <c r="B98" s="20" t="s">
        <v>197</v>
      </c>
      <c r="C98" s="21">
        <f>+C99</f>
        <v>12000000000</v>
      </c>
      <c r="D98" s="21">
        <f>+D99</f>
        <v>0</v>
      </c>
      <c r="E98" s="56">
        <f>+E99</f>
        <v>12000000000</v>
      </c>
    </row>
    <row r="99" spans="1:5" s="36" customFormat="1" ht="13.5">
      <c r="A99" s="35" t="s">
        <v>110</v>
      </c>
      <c r="B99" s="20" t="s">
        <v>198</v>
      </c>
      <c r="C99" s="50">
        <v>12000000000</v>
      </c>
      <c r="D99" s="21"/>
      <c r="E99" s="56">
        <f>+C99+D99</f>
        <v>12000000000</v>
      </c>
    </row>
    <row r="100" spans="1:5" s="36" customFormat="1" ht="13.5">
      <c r="A100" s="35" t="s">
        <v>111</v>
      </c>
      <c r="B100" s="20" t="s">
        <v>199</v>
      </c>
      <c r="C100" s="21">
        <f>+C101</f>
        <v>6000000000</v>
      </c>
      <c r="D100" s="21">
        <f>+D101</f>
        <v>0</v>
      </c>
      <c r="E100" s="56">
        <f>+E101</f>
        <v>6000000000</v>
      </c>
    </row>
    <row r="101" spans="1:5" s="36" customFormat="1" ht="13.5">
      <c r="A101" s="35" t="s">
        <v>112</v>
      </c>
      <c r="B101" s="20" t="s">
        <v>198</v>
      </c>
      <c r="C101" s="50">
        <v>6000000000</v>
      </c>
      <c r="D101" s="21"/>
      <c r="E101" s="56">
        <f>+C101+D101</f>
        <v>6000000000</v>
      </c>
    </row>
    <row r="102" spans="1:5" s="36" customFormat="1" ht="13.5">
      <c r="A102" s="35" t="s">
        <v>212</v>
      </c>
      <c r="B102" s="20" t="s">
        <v>211</v>
      </c>
      <c r="C102" s="21">
        <f>SUM(C103:C103)</f>
        <v>15885254000</v>
      </c>
      <c r="D102" s="21">
        <f>SUM(D103:D103)</f>
        <v>0</v>
      </c>
      <c r="E102" s="56">
        <f>SUM(E103:E103)</f>
        <v>15885254000</v>
      </c>
    </row>
    <row r="103" spans="1:5" s="36" customFormat="1" ht="13.5">
      <c r="A103" s="35" t="s">
        <v>213</v>
      </c>
      <c r="B103" s="20" t="s">
        <v>214</v>
      </c>
      <c r="C103" s="50">
        <v>15885254000</v>
      </c>
      <c r="D103" s="21"/>
      <c r="E103" s="56">
        <f>+C103+D103</f>
        <v>15885254000</v>
      </c>
    </row>
    <row r="104" spans="1:5" s="32" customFormat="1" ht="13.5">
      <c r="A104" s="34" t="s">
        <v>113</v>
      </c>
      <c r="B104" s="14" t="s">
        <v>200</v>
      </c>
      <c r="C104" s="15">
        <f>+C105+C110+C115+C119</f>
        <v>10295000000</v>
      </c>
      <c r="D104" s="15">
        <f>+D105+D110+D115+D119</f>
        <v>0</v>
      </c>
      <c r="E104" s="55">
        <f>+E105+E110+E115+E119</f>
        <v>10295000000</v>
      </c>
    </row>
    <row r="105" spans="1:5" s="32" customFormat="1" ht="13.5">
      <c r="A105" s="34" t="s">
        <v>114</v>
      </c>
      <c r="B105" s="14" t="s">
        <v>201</v>
      </c>
      <c r="C105" s="15">
        <f>+C106</f>
        <v>1200000000</v>
      </c>
      <c r="D105" s="15">
        <f>+D106</f>
        <v>0</v>
      </c>
      <c r="E105" s="55">
        <f>+E106</f>
        <v>1200000000</v>
      </c>
    </row>
    <row r="106" spans="1:5" s="36" customFormat="1" ht="13.5">
      <c r="A106" s="35" t="s">
        <v>115</v>
      </c>
      <c r="B106" s="20" t="s">
        <v>202</v>
      </c>
      <c r="C106" s="21">
        <f>SUM(C107:C109)</f>
        <v>1200000000</v>
      </c>
      <c r="D106" s="21">
        <f>SUM(D107:D109)</f>
        <v>0</v>
      </c>
      <c r="E106" s="56">
        <f>SUM(E107:E109)</f>
        <v>1200000000</v>
      </c>
    </row>
    <row r="107" spans="1:5" s="36" customFormat="1" ht="13.5">
      <c r="A107" s="35" t="s">
        <v>116</v>
      </c>
      <c r="B107" s="20" t="s">
        <v>203</v>
      </c>
      <c r="C107" s="49">
        <v>190336000</v>
      </c>
      <c r="D107" s="21"/>
      <c r="E107" s="56">
        <f>+C107+D107</f>
        <v>190336000</v>
      </c>
    </row>
    <row r="108" spans="1:5" s="36" customFormat="1" ht="13.5">
      <c r="A108" s="24" t="s">
        <v>225</v>
      </c>
      <c r="B108" s="20" t="s">
        <v>226</v>
      </c>
      <c r="C108" s="49">
        <v>90000000</v>
      </c>
      <c r="D108" s="21"/>
      <c r="E108" s="56">
        <f>+C108+D108</f>
        <v>90000000</v>
      </c>
    </row>
    <row r="109" spans="1:5" s="36" customFormat="1" ht="13.5">
      <c r="A109" s="35" t="s">
        <v>117</v>
      </c>
      <c r="B109" s="20" t="s">
        <v>204</v>
      </c>
      <c r="C109" s="49">
        <v>919664000</v>
      </c>
      <c r="D109" s="21"/>
      <c r="E109" s="56">
        <f>+C109+D109</f>
        <v>919664000</v>
      </c>
    </row>
    <row r="110" spans="1:5" s="32" customFormat="1" ht="13.5">
      <c r="A110" s="34" t="s">
        <v>118</v>
      </c>
      <c r="B110" s="14" t="s">
        <v>119</v>
      </c>
      <c r="C110" s="15">
        <f>+C111</f>
        <v>690000000</v>
      </c>
      <c r="D110" s="15">
        <f>+D111</f>
        <v>0</v>
      </c>
      <c r="E110" s="55">
        <f>+E111</f>
        <v>690000000</v>
      </c>
    </row>
    <row r="111" spans="1:5" s="36" customFormat="1" ht="13.5">
      <c r="A111" s="35" t="s">
        <v>120</v>
      </c>
      <c r="B111" s="20" t="s">
        <v>121</v>
      </c>
      <c r="C111" s="21">
        <f>SUM(C112:C114)</f>
        <v>690000000</v>
      </c>
      <c r="D111" s="21">
        <f>SUM(D112:D114)</f>
        <v>0</v>
      </c>
      <c r="E111" s="56">
        <f>SUM(E112:E114)</f>
        <v>690000000</v>
      </c>
    </row>
    <row r="112" spans="1:5" s="36" customFormat="1" ht="13.5">
      <c r="A112" s="35" t="s">
        <v>122</v>
      </c>
      <c r="B112" s="20" t="s">
        <v>123</v>
      </c>
      <c r="C112" s="49">
        <v>690000000</v>
      </c>
      <c r="D112" s="21"/>
      <c r="E112" s="56">
        <f>+C112+D112</f>
        <v>690000000</v>
      </c>
    </row>
    <row r="113" spans="1:5" s="36" customFormat="1" ht="13.5">
      <c r="A113" s="35" t="s">
        <v>124</v>
      </c>
      <c r="B113" s="20" t="s">
        <v>209</v>
      </c>
      <c r="C113" s="21">
        <v>0</v>
      </c>
      <c r="D113" s="21"/>
      <c r="E113" s="56">
        <f>+C113+D113</f>
        <v>0</v>
      </c>
    </row>
    <row r="114" spans="1:5" s="36" customFormat="1" ht="13.5">
      <c r="A114" s="35" t="s">
        <v>125</v>
      </c>
      <c r="B114" s="20" t="s">
        <v>210</v>
      </c>
      <c r="C114" s="21">
        <v>0</v>
      </c>
      <c r="D114" s="21"/>
      <c r="E114" s="56">
        <f>+C114+D114</f>
        <v>0</v>
      </c>
    </row>
    <row r="115" spans="1:5" s="32" customFormat="1" ht="13.5">
      <c r="A115" s="34" t="s">
        <v>126</v>
      </c>
      <c r="B115" s="14" t="s">
        <v>205</v>
      </c>
      <c r="C115" s="15">
        <f>+C116</f>
        <v>3405000000</v>
      </c>
      <c r="D115" s="15">
        <f>+D116</f>
        <v>0</v>
      </c>
      <c r="E115" s="55">
        <f>+E116</f>
        <v>3405000000</v>
      </c>
    </row>
    <row r="116" spans="1:5" s="36" customFormat="1" ht="13.5">
      <c r="A116" s="35" t="s">
        <v>127</v>
      </c>
      <c r="B116" s="20" t="s">
        <v>205</v>
      </c>
      <c r="C116" s="21">
        <f>SUM(C117:C118)</f>
        <v>3405000000</v>
      </c>
      <c r="D116" s="21">
        <f>SUM(D117:D118)</f>
        <v>0</v>
      </c>
      <c r="E116" s="56">
        <f>SUM(E117:E118)</f>
        <v>3405000000</v>
      </c>
    </row>
    <row r="117" spans="1:5" s="36" customFormat="1" ht="13.5">
      <c r="A117" s="35" t="s">
        <v>128</v>
      </c>
      <c r="B117" s="20" t="s">
        <v>206</v>
      </c>
      <c r="C117" s="49">
        <v>2238037000</v>
      </c>
      <c r="D117" s="21"/>
      <c r="E117" s="56">
        <f>+C117+D117</f>
        <v>2238037000</v>
      </c>
    </row>
    <row r="118" spans="1:5" s="36" customFormat="1" ht="13.5">
      <c r="A118" s="35" t="s">
        <v>129</v>
      </c>
      <c r="B118" s="20" t="s">
        <v>207</v>
      </c>
      <c r="C118" s="49">
        <v>1166963000</v>
      </c>
      <c r="D118" s="21"/>
      <c r="E118" s="56">
        <f>+C118+D118</f>
        <v>1166963000</v>
      </c>
    </row>
    <row r="119" spans="1:5" s="32" customFormat="1" ht="13.5">
      <c r="A119" s="34" t="s">
        <v>130</v>
      </c>
      <c r="B119" s="14" t="s">
        <v>131</v>
      </c>
      <c r="C119" s="15">
        <f aca="true" t="shared" si="3" ref="C119:E120">+C120</f>
        <v>5000000000</v>
      </c>
      <c r="D119" s="15">
        <f t="shared" si="3"/>
        <v>0</v>
      </c>
      <c r="E119" s="55">
        <f t="shared" si="3"/>
        <v>5000000000</v>
      </c>
    </row>
    <row r="120" spans="1:5" s="36" customFormat="1" ht="13.5">
      <c r="A120" s="35" t="s">
        <v>132</v>
      </c>
      <c r="B120" s="20" t="s">
        <v>224</v>
      </c>
      <c r="C120" s="21">
        <f t="shared" si="3"/>
        <v>5000000000</v>
      </c>
      <c r="D120" s="21">
        <f t="shared" si="3"/>
        <v>0</v>
      </c>
      <c r="E120" s="56">
        <f t="shared" si="3"/>
        <v>5000000000</v>
      </c>
    </row>
    <row r="121" spans="1:5" s="36" customFormat="1" ht="13.5">
      <c r="A121" s="35" t="s">
        <v>133</v>
      </c>
      <c r="B121" s="20" t="s">
        <v>208</v>
      </c>
      <c r="C121" s="50">
        <v>5000000000</v>
      </c>
      <c r="D121" s="21"/>
      <c r="E121" s="56">
        <f>+C121+D121</f>
        <v>5000000000</v>
      </c>
    </row>
    <row r="122" spans="1:5" s="13" customFormat="1" ht="13.5">
      <c r="A122" s="37" t="s">
        <v>135</v>
      </c>
      <c r="B122" s="37" t="s">
        <v>134</v>
      </c>
      <c r="C122" s="38">
        <f>+C123</f>
        <v>2156089000</v>
      </c>
      <c r="D122" s="38">
        <f>+D123</f>
        <v>0</v>
      </c>
      <c r="E122" s="59">
        <f>+E123</f>
        <v>2156089000</v>
      </c>
    </row>
    <row r="123" spans="1:5" ht="13.5">
      <c r="A123" s="39" t="s">
        <v>135</v>
      </c>
      <c r="B123" s="39" t="s">
        <v>134</v>
      </c>
      <c r="C123" s="40">
        <v>2156089000</v>
      </c>
      <c r="D123" s="40"/>
      <c r="E123" s="56">
        <f>+C123+D123</f>
        <v>2156089000</v>
      </c>
    </row>
    <row r="124" spans="1:5" ht="13.5">
      <c r="A124" s="41"/>
      <c r="B124" s="41"/>
      <c r="C124" s="42"/>
      <c r="D124" s="41"/>
      <c r="E124" s="60"/>
    </row>
    <row r="125" spans="1:5" ht="13.5">
      <c r="A125" s="41"/>
      <c r="B125" s="41"/>
      <c r="C125" s="42"/>
      <c r="D125" s="41"/>
      <c r="E125" s="60"/>
    </row>
    <row r="126" spans="1:5" ht="13.5">
      <c r="A126" s="41"/>
      <c r="B126" s="41"/>
      <c r="C126" s="42"/>
      <c r="D126" s="41"/>
      <c r="E126" s="60"/>
    </row>
    <row r="127" spans="1:5" ht="13.5">
      <c r="A127" s="41"/>
      <c r="B127" s="41"/>
      <c r="C127" s="42"/>
      <c r="D127" s="41"/>
      <c r="E127" s="60"/>
    </row>
    <row r="128" spans="1:5" ht="13.5">
      <c r="A128" s="41"/>
      <c r="B128" s="41"/>
      <c r="C128" s="42"/>
      <c r="D128" s="41"/>
      <c r="E128" s="60"/>
    </row>
    <row r="129" spans="1:5" ht="17.25">
      <c r="A129" s="41"/>
      <c r="B129" s="41"/>
      <c r="C129" s="42"/>
      <c r="D129" s="89"/>
      <c r="E129" s="89"/>
    </row>
    <row r="130" spans="1:5" ht="13.5">
      <c r="A130" s="41"/>
      <c r="B130" s="41"/>
      <c r="C130" s="42"/>
      <c r="D130" s="90"/>
      <c r="E130" s="90"/>
    </row>
    <row r="131" spans="1:5" s="44" customFormat="1" ht="13.5">
      <c r="A131" s="43"/>
      <c r="B131" s="43"/>
      <c r="C131" s="42"/>
      <c r="D131" s="1"/>
      <c r="E131" s="61"/>
    </row>
    <row r="132" spans="1:5" s="44" customFormat="1" ht="13.5">
      <c r="A132" s="43"/>
      <c r="B132" s="43"/>
      <c r="C132" s="42"/>
      <c r="D132" s="2"/>
      <c r="E132" s="61"/>
    </row>
    <row r="133" spans="1:5" s="44" customFormat="1" ht="13.5">
      <c r="A133" s="43"/>
      <c r="B133" s="43"/>
      <c r="C133" s="42"/>
      <c r="D133" s="2"/>
      <c r="E133" s="61"/>
    </row>
  </sheetData>
  <sheetProtection/>
  <mergeCells count="3">
    <mergeCell ref="B5:E5"/>
    <mergeCell ref="D129:E129"/>
    <mergeCell ref="D130:E13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B1">
      <selection activeCell="C49" sqref="C49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18.140625" style="6" customWidth="1"/>
    <col min="5" max="5" width="19.7109375" style="62" bestFit="1" customWidth="1"/>
    <col min="6" max="6" width="3.28125" style="6" bestFit="1" customWidth="1"/>
    <col min="7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234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5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</row>
    <row r="8" spans="1:6" s="17" customFormat="1" ht="13.5">
      <c r="A8" s="14" t="s">
        <v>136</v>
      </c>
      <c r="B8" s="14" t="s">
        <v>0</v>
      </c>
      <c r="C8" s="15">
        <f>+C9+C73</f>
        <v>109700754000</v>
      </c>
      <c r="D8" s="15">
        <f>+D9+D73</f>
        <v>0</v>
      </c>
      <c r="E8" s="55">
        <f>+E9+E73</f>
        <v>109700754000</v>
      </c>
      <c r="F8" s="48">
        <f>+C8-E8</f>
        <v>0</v>
      </c>
    </row>
    <row r="9" spans="1:6" s="17" customFormat="1" ht="13.5">
      <c r="A9" s="18" t="s">
        <v>215</v>
      </c>
      <c r="B9" s="14" t="s">
        <v>1</v>
      </c>
      <c r="C9" s="15">
        <f>+C10+C46+C72</f>
        <v>25159411000</v>
      </c>
      <c r="D9" s="15">
        <f>+D10+D46+D72</f>
        <v>0</v>
      </c>
      <c r="E9" s="55">
        <f>+E10+E46+E72</f>
        <v>25159411000</v>
      </c>
      <c r="F9" s="16"/>
    </row>
    <row r="10" spans="1:6" s="17" customFormat="1" ht="13.5">
      <c r="A10" s="19" t="s">
        <v>216</v>
      </c>
      <c r="B10" s="14" t="s">
        <v>2</v>
      </c>
      <c r="C10" s="15">
        <f>+C11+C27+C31</f>
        <v>18959411000</v>
      </c>
      <c r="D10" s="15">
        <f>+D11+D27+D31</f>
        <v>0</v>
      </c>
      <c r="E10" s="55">
        <f>+E11+E27+E31</f>
        <v>18959411000</v>
      </c>
      <c r="F10" s="17" t="s">
        <v>170</v>
      </c>
    </row>
    <row r="11" spans="1:5" s="17" customFormat="1" ht="13.5">
      <c r="A11" s="14" t="s">
        <v>3</v>
      </c>
      <c r="B11" s="14" t="s">
        <v>139</v>
      </c>
      <c r="C11" s="15">
        <f>SUM(C12:C26)</f>
        <v>11557881000</v>
      </c>
      <c r="D11" s="15">
        <f>SUM(D12:D26)</f>
        <v>0</v>
      </c>
      <c r="E11" s="55">
        <f>SUM(E12:E26)</f>
        <v>11557881000</v>
      </c>
    </row>
    <row r="12" spans="1:5" s="22" customFormat="1" ht="13.5">
      <c r="A12" s="20" t="s">
        <v>4</v>
      </c>
      <c r="B12" s="20" t="s">
        <v>140</v>
      </c>
      <c r="C12" s="49">
        <v>5968143000</v>
      </c>
      <c r="D12" s="21"/>
      <c r="E12" s="56">
        <f aca="true" t="shared" si="0" ref="E12:E26">+C12+D12</f>
        <v>5968143000</v>
      </c>
    </row>
    <row r="13" spans="1:5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</row>
    <row r="14" spans="1:5" s="22" customFormat="1" ht="13.5">
      <c r="A14" s="20" t="s">
        <v>6</v>
      </c>
      <c r="B14" s="20" t="s">
        <v>142</v>
      </c>
      <c r="C14" s="49">
        <v>449191000</v>
      </c>
      <c r="D14" s="21"/>
      <c r="E14" s="56">
        <f t="shared" si="0"/>
        <v>449191000</v>
      </c>
    </row>
    <row r="15" spans="1:5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</row>
    <row r="16" spans="1:5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</row>
    <row r="17" spans="1:5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</row>
    <row r="18" spans="1:5" s="22" customFormat="1" ht="13.5">
      <c r="A18" s="20" t="s">
        <v>11</v>
      </c>
      <c r="B18" s="20" t="s">
        <v>12</v>
      </c>
      <c r="C18" s="49">
        <v>967437000</v>
      </c>
      <c r="D18" s="21"/>
      <c r="E18" s="56">
        <f t="shared" si="0"/>
        <v>967437000</v>
      </c>
    </row>
    <row r="19" spans="1:5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</row>
    <row r="20" spans="1:5" s="22" customFormat="1" ht="13.5">
      <c r="A20" s="20" t="s">
        <v>15</v>
      </c>
      <c r="B20" s="20" t="s">
        <v>16</v>
      </c>
      <c r="C20" s="49">
        <v>401620000</v>
      </c>
      <c r="D20" s="21">
        <v>-27500000</v>
      </c>
      <c r="E20" s="56">
        <f t="shared" si="0"/>
        <v>374120000</v>
      </c>
    </row>
    <row r="21" spans="1:5" s="25" customFormat="1" ht="13.5">
      <c r="A21" s="24" t="s">
        <v>17</v>
      </c>
      <c r="B21" s="20" t="s">
        <v>145</v>
      </c>
      <c r="C21" s="49">
        <v>1791235000</v>
      </c>
      <c r="D21" s="21"/>
      <c r="E21" s="56">
        <f t="shared" si="0"/>
        <v>1791235000</v>
      </c>
    </row>
    <row r="22" spans="1:5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</row>
    <row r="23" spans="1:5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</row>
    <row r="24" spans="1:5" s="25" customFormat="1" ht="13.5">
      <c r="A24" s="24" t="s">
        <v>171</v>
      </c>
      <c r="B24" s="20" t="s">
        <v>172</v>
      </c>
      <c r="C24" s="49">
        <v>100000000</v>
      </c>
      <c r="D24" s="21">
        <v>27500000</v>
      </c>
      <c r="E24" s="56">
        <f t="shared" si="0"/>
        <v>127500000</v>
      </c>
    </row>
    <row r="25" spans="1:5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</row>
    <row r="26" spans="1:5" s="25" customFormat="1" ht="13.5">
      <c r="A26" s="24" t="s">
        <v>23</v>
      </c>
      <c r="B26" s="20" t="s">
        <v>147</v>
      </c>
      <c r="C26" s="49">
        <v>103452000</v>
      </c>
      <c r="D26" s="21"/>
      <c r="E26" s="56">
        <f t="shared" si="0"/>
        <v>103452000</v>
      </c>
    </row>
    <row r="27" spans="1:5" s="27" customFormat="1" ht="13.5">
      <c r="A27" s="26" t="s">
        <v>24</v>
      </c>
      <c r="B27" s="14" t="s">
        <v>25</v>
      </c>
      <c r="C27" s="15">
        <f>+C29+C30</f>
        <v>3455510000</v>
      </c>
      <c r="D27" s="15">
        <f>+D29+D30</f>
        <v>0</v>
      </c>
      <c r="E27" s="57">
        <f>+E29+E30</f>
        <v>3455510000</v>
      </c>
    </row>
    <row r="28" spans="1:5" s="25" customFormat="1" ht="13.5">
      <c r="A28" s="24" t="s">
        <v>26</v>
      </c>
      <c r="B28" s="20" t="s">
        <v>27</v>
      </c>
      <c r="C28" s="21">
        <f>+C29</f>
        <v>2695000000</v>
      </c>
      <c r="D28" s="21">
        <f>+D29</f>
        <v>0</v>
      </c>
      <c r="E28" s="58">
        <f>+E29</f>
        <v>2695000000</v>
      </c>
    </row>
    <row r="29" spans="1:5" s="25" customFormat="1" ht="13.5">
      <c r="A29" s="24" t="s">
        <v>28</v>
      </c>
      <c r="B29" s="20" t="s">
        <v>29</v>
      </c>
      <c r="C29" s="49">
        <v>2695000000</v>
      </c>
      <c r="D29" s="21"/>
      <c r="E29" s="56">
        <f>+C29+D29</f>
        <v>2695000000</v>
      </c>
    </row>
    <row r="30" spans="1:5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</row>
    <row r="31" spans="1:5" s="27" customFormat="1" ht="13.5">
      <c r="A31" s="26" t="s">
        <v>31</v>
      </c>
      <c r="B31" s="14" t="s">
        <v>149</v>
      </c>
      <c r="C31" s="15">
        <f>+C32+C38</f>
        <v>3946020000</v>
      </c>
      <c r="D31" s="15">
        <f>+D32+D38</f>
        <v>0</v>
      </c>
      <c r="E31" s="57">
        <f>+E32+E38</f>
        <v>3946020000</v>
      </c>
    </row>
    <row r="32" spans="1:5" s="27" customFormat="1" ht="13.5">
      <c r="A32" s="26" t="s">
        <v>32</v>
      </c>
      <c r="B32" s="14" t="s">
        <v>33</v>
      </c>
      <c r="C32" s="15">
        <f>SUM(C33:C37)</f>
        <v>2449481000</v>
      </c>
      <c r="D32" s="15">
        <f>SUM(D33:D37)</f>
        <v>0</v>
      </c>
      <c r="E32" s="57">
        <f>SUM(E33:E37)</f>
        <v>2449481000</v>
      </c>
    </row>
    <row r="33" spans="1:5" s="25" customFormat="1" ht="13.5">
      <c r="A33" s="24" t="s">
        <v>34</v>
      </c>
      <c r="B33" s="20" t="s">
        <v>150</v>
      </c>
      <c r="C33" s="49">
        <v>597764000</v>
      </c>
      <c r="D33" s="21"/>
      <c r="E33" s="56">
        <f>+C33+D33</f>
        <v>597764000</v>
      </c>
    </row>
    <row r="34" spans="1:5" s="25" customFormat="1" ht="13.5">
      <c r="A34" s="24" t="s">
        <v>35</v>
      </c>
      <c r="B34" s="20" t="s">
        <v>36</v>
      </c>
      <c r="C34" s="49">
        <v>575307000</v>
      </c>
      <c r="D34" s="21"/>
      <c r="E34" s="56">
        <f>+C34+D34</f>
        <v>575307000</v>
      </c>
    </row>
    <row r="35" spans="1:5" s="25" customFormat="1" ht="13.5">
      <c r="A35" s="24" t="s">
        <v>37</v>
      </c>
      <c r="B35" s="20" t="s">
        <v>38</v>
      </c>
      <c r="C35" s="49">
        <v>773673000</v>
      </c>
      <c r="D35" s="21"/>
      <c r="E35" s="56">
        <f>+C35+D35</f>
        <v>773673000</v>
      </c>
    </row>
    <row r="36" spans="1:5" s="25" customFormat="1" ht="13.5">
      <c r="A36" s="24" t="s">
        <v>39</v>
      </c>
      <c r="B36" s="20" t="s">
        <v>151</v>
      </c>
      <c r="C36" s="49">
        <v>83336000</v>
      </c>
      <c r="D36" s="21"/>
      <c r="E36" s="56">
        <f>+C36+D36</f>
        <v>83336000</v>
      </c>
    </row>
    <row r="37" spans="1:5" s="25" customFormat="1" ht="13.5">
      <c r="A37" s="24" t="s">
        <v>40</v>
      </c>
      <c r="B37" s="20" t="s">
        <v>152</v>
      </c>
      <c r="C37" s="49">
        <v>419401000</v>
      </c>
      <c r="D37" s="21"/>
      <c r="E37" s="56">
        <f>+C37+D37</f>
        <v>419401000</v>
      </c>
    </row>
    <row r="38" spans="1:5" s="27" customFormat="1" ht="13.5">
      <c r="A38" s="26" t="s">
        <v>41</v>
      </c>
      <c r="B38" s="14" t="s">
        <v>153</v>
      </c>
      <c r="C38" s="15">
        <f>SUM(C39:C45)</f>
        <v>1496539000</v>
      </c>
      <c r="D38" s="15">
        <f>SUM(D39:D45)</f>
        <v>0</v>
      </c>
      <c r="E38" s="57">
        <f>SUM(E39:E45)</f>
        <v>1496539000</v>
      </c>
    </row>
    <row r="39" spans="1:5" s="25" customFormat="1" ht="13.5">
      <c r="A39" s="24" t="s">
        <v>42</v>
      </c>
      <c r="B39" s="20" t="s">
        <v>154</v>
      </c>
      <c r="C39" s="49">
        <v>458170000</v>
      </c>
      <c r="D39" s="21"/>
      <c r="E39" s="56">
        <f aca="true" t="shared" si="1" ref="E39:E45">+C39+D39</f>
        <v>458170000</v>
      </c>
    </row>
    <row r="40" spans="1:5" s="25" customFormat="1" ht="13.5">
      <c r="A40" s="24" t="s">
        <v>43</v>
      </c>
      <c r="B40" s="20" t="s">
        <v>155</v>
      </c>
      <c r="C40" s="49">
        <v>516938000</v>
      </c>
      <c r="D40" s="21"/>
      <c r="E40" s="56">
        <f t="shared" si="1"/>
        <v>516938000</v>
      </c>
    </row>
    <row r="41" spans="1:5" s="25" customFormat="1" ht="13.5">
      <c r="A41" s="24" t="s">
        <v>44</v>
      </c>
      <c r="B41" s="20" t="s">
        <v>45</v>
      </c>
      <c r="C41" s="49">
        <v>52425000</v>
      </c>
      <c r="D41" s="21"/>
      <c r="E41" s="56">
        <f t="shared" si="1"/>
        <v>52425000</v>
      </c>
    </row>
    <row r="42" spans="1:5" s="25" customFormat="1" ht="13.5">
      <c r="A42" s="24" t="s">
        <v>46</v>
      </c>
      <c r="B42" s="20" t="s">
        <v>47</v>
      </c>
      <c r="C42" s="49">
        <v>314551000</v>
      </c>
      <c r="D42" s="21"/>
      <c r="E42" s="56">
        <f t="shared" si="1"/>
        <v>314551000</v>
      </c>
    </row>
    <row r="43" spans="1:5" s="25" customFormat="1" ht="13.5">
      <c r="A43" s="24" t="s">
        <v>48</v>
      </c>
      <c r="B43" s="20" t="s">
        <v>49</v>
      </c>
      <c r="C43" s="49">
        <v>52425000</v>
      </c>
      <c r="D43" s="21"/>
      <c r="E43" s="56">
        <f t="shared" si="1"/>
        <v>52425000</v>
      </c>
    </row>
    <row r="44" spans="1:5" s="25" customFormat="1" ht="13.5">
      <c r="A44" s="24" t="s">
        <v>50</v>
      </c>
      <c r="B44" s="20" t="s">
        <v>156</v>
      </c>
      <c r="C44" s="49">
        <v>100830000</v>
      </c>
      <c r="D44" s="21"/>
      <c r="E44" s="56">
        <f t="shared" si="1"/>
        <v>100830000</v>
      </c>
    </row>
    <row r="45" spans="1:5" s="25" customFormat="1" ht="13.5">
      <c r="A45" s="24" t="s">
        <v>169</v>
      </c>
      <c r="B45" s="20" t="s">
        <v>168</v>
      </c>
      <c r="C45" s="21">
        <v>1200000</v>
      </c>
      <c r="D45" s="21"/>
      <c r="E45" s="56">
        <f t="shared" si="1"/>
        <v>1200000</v>
      </c>
    </row>
    <row r="46" spans="1:6" s="27" customFormat="1" ht="13.5">
      <c r="A46" s="28" t="s">
        <v>157</v>
      </c>
      <c r="B46" s="14" t="s">
        <v>51</v>
      </c>
      <c r="C46" s="15">
        <f>+C47+C53+C69</f>
        <v>6200000000</v>
      </c>
      <c r="D46" s="15">
        <f>+D47+D53+D69</f>
        <v>0</v>
      </c>
      <c r="E46" s="57">
        <f>+E47+E53+E69</f>
        <v>6200000000</v>
      </c>
      <c r="F46" s="29" t="s">
        <v>170</v>
      </c>
    </row>
    <row r="47" spans="1:6" s="27" customFormat="1" ht="13.5">
      <c r="A47" s="26" t="s">
        <v>52</v>
      </c>
      <c r="B47" s="14" t="s">
        <v>158</v>
      </c>
      <c r="C47" s="15">
        <f>SUM(C48:C52)</f>
        <v>2000000000</v>
      </c>
      <c r="D47" s="15">
        <f>SUM(D48:D52)</f>
        <v>-12100000</v>
      </c>
      <c r="E47" s="57">
        <f>SUM(E48:E52)</f>
        <v>1987900000</v>
      </c>
      <c r="F47" s="27" t="s">
        <v>170</v>
      </c>
    </row>
    <row r="48" spans="1:5" s="25" customFormat="1" ht="13.5">
      <c r="A48" s="24" t="s">
        <v>53</v>
      </c>
      <c r="B48" s="20" t="s">
        <v>159</v>
      </c>
      <c r="C48" s="49">
        <v>2500000</v>
      </c>
      <c r="D48" s="21">
        <v>900000</v>
      </c>
      <c r="E48" s="56">
        <f>+C48+D48</f>
        <v>3400000</v>
      </c>
    </row>
    <row r="49" spans="1:7" s="25" customFormat="1" ht="13.5">
      <c r="A49" s="24" t="s">
        <v>54</v>
      </c>
      <c r="B49" s="24" t="s">
        <v>55</v>
      </c>
      <c r="C49" s="49">
        <v>1500000000</v>
      </c>
      <c r="D49" s="23"/>
      <c r="E49" s="58">
        <f>+C49+D49</f>
        <v>1500000000</v>
      </c>
      <c r="G49" s="65">
        <f>+FEBRERO!C49-MARZO!E49</f>
        <v>0</v>
      </c>
    </row>
    <row r="50" spans="1:5" s="25" customFormat="1" ht="13.5">
      <c r="A50" s="24" t="s">
        <v>56</v>
      </c>
      <c r="B50" s="20" t="s">
        <v>160</v>
      </c>
      <c r="C50" s="49">
        <v>112500000</v>
      </c>
      <c r="D50" s="21">
        <v>19000000</v>
      </c>
      <c r="E50" s="56">
        <f>+C50+D50</f>
        <v>131500000</v>
      </c>
    </row>
    <row r="51" spans="1:5" s="25" customFormat="1" ht="13.5">
      <c r="A51" s="24" t="s">
        <v>57</v>
      </c>
      <c r="B51" s="20" t="s">
        <v>58</v>
      </c>
      <c r="C51" s="49">
        <v>360000000</v>
      </c>
      <c r="D51" s="21">
        <v>-32000000</v>
      </c>
      <c r="E51" s="56">
        <f>+C51+D51</f>
        <v>328000000</v>
      </c>
    </row>
    <row r="52" spans="1:5" s="25" customFormat="1" ht="13.5">
      <c r="A52" s="24" t="s">
        <v>174</v>
      </c>
      <c r="B52" s="20" t="s">
        <v>173</v>
      </c>
      <c r="C52" s="49">
        <v>25000000</v>
      </c>
      <c r="D52" s="21"/>
      <c r="E52" s="56">
        <f>+C52+D52</f>
        <v>25000000</v>
      </c>
    </row>
    <row r="53" spans="1:6" s="27" customFormat="1" ht="13.5">
      <c r="A53" s="26" t="s">
        <v>59</v>
      </c>
      <c r="B53" s="14" t="s">
        <v>161</v>
      </c>
      <c r="C53" s="15">
        <f>SUM(C54:C68)</f>
        <v>4193000000</v>
      </c>
      <c r="D53" s="15">
        <f>SUM(D54:D68)</f>
        <v>12100000</v>
      </c>
      <c r="E53" s="57">
        <f>SUM(E54:E68)</f>
        <v>4205100000</v>
      </c>
      <c r="F53" s="29" t="s">
        <v>170</v>
      </c>
    </row>
    <row r="54" spans="1:5" s="25" customFormat="1" ht="13.5">
      <c r="A54" s="24" t="s">
        <v>60</v>
      </c>
      <c r="B54" s="20" t="s">
        <v>61</v>
      </c>
      <c r="C54" s="49">
        <v>140000000</v>
      </c>
      <c r="D54" s="21"/>
      <c r="E54" s="56">
        <f aca="true" t="shared" si="2" ref="E54:E68">+C54+D54</f>
        <v>140000000</v>
      </c>
    </row>
    <row r="55" spans="1:5" s="25" customFormat="1" ht="13.5">
      <c r="A55" s="24" t="s">
        <v>218</v>
      </c>
      <c r="B55" s="20" t="s">
        <v>219</v>
      </c>
      <c r="C55" s="21">
        <v>0</v>
      </c>
      <c r="D55" s="21"/>
      <c r="E55" s="56">
        <f t="shared" si="2"/>
        <v>0</v>
      </c>
    </row>
    <row r="56" spans="1:5" s="25" customFormat="1" ht="13.5">
      <c r="A56" s="24" t="s">
        <v>62</v>
      </c>
      <c r="B56" s="20" t="s">
        <v>162</v>
      </c>
      <c r="C56" s="49">
        <v>1180000000</v>
      </c>
      <c r="D56" s="21"/>
      <c r="E56" s="56">
        <f t="shared" si="2"/>
        <v>1180000000</v>
      </c>
    </row>
    <row r="57" spans="1:5" s="25" customFormat="1" ht="13.5">
      <c r="A57" s="24" t="s">
        <v>63</v>
      </c>
      <c r="B57" s="20" t="s">
        <v>64</v>
      </c>
      <c r="C57" s="49">
        <v>140000000</v>
      </c>
      <c r="D57" s="21"/>
      <c r="E57" s="56">
        <f t="shared" si="2"/>
        <v>140000000</v>
      </c>
    </row>
    <row r="58" spans="1:5" s="25" customFormat="1" ht="13.5">
      <c r="A58" s="24" t="s">
        <v>65</v>
      </c>
      <c r="B58" s="20" t="s">
        <v>66</v>
      </c>
      <c r="C58" s="49">
        <v>1700000000</v>
      </c>
      <c r="D58" s="21">
        <v>-32400000</v>
      </c>
      <c r="E58" s="56">
        <f t="shared" si="2"/>
        <v>1667600000</v>
      </c>
    </row>
    <row r="59" spans="1:5" s="25" customFormat="1" ht="13.5">
      <c r="A59" s="24" t="s">
        <v>67</v>
      </c>
      <c r="B59" s="20" t="s">
        <v>68</v>
      </c>
      <c r="C59" s="49">
        <v>250000000</v>
      </c>
      <c r="D59" s="21">
        <v>44500000</v>
      </c>
      <c r="E59" s="56">
        <f t="shared" si="2"/>
        <v>294500000</v>
      </c>
    </row>
    <row r="60" spans="1:5" s="25" customFormat="1" ht="13.5">
      <c r="A60" s="24" t="s">
        <v>69</v>
      </c>
      <c r="B60" s="20" t="s">
        <v>163</v>
      </c>
      <c r="C60" s="49">
        <v>270000000</v>
      </c>
      <c r="D60" s="21"/>
      <c r="E60" s="56">
        <f t="shared" si="2"/>
        <v>270000000</v>
      </c>
    </row>
    <row r="61" spans="1:5" s="25" customFormat="1" ht="13.5">
      <c r="A61" s="24" t="s">
        <v>70</v>
      </c>
      <c r="B61" s="20" t="s">
        <v>71</v>
      </c>
      <c r="C61" s="49">
        <v>76000000</v>
      </c>
      <c r="D61" s="21"/>
      <c r="E61" s="56">
        <f t="shared" si="2"/>
        <v>76000000</v>
      </c>
    </row>
    <row r="62" spans="1:5" s="25" customFormat="1" ht="13.5">
      <c r="A62" s="24" t="s">
        <v>72</v>
      </c>
      <c r="B62" s="20" t="s">
        <v>73</v>
      </c>
      <c r="C62" s="49">
        <v>25000000</v>
      </c>
      <c r="D62" s="21"/>
      <c r="E62" s="56">
        <f t="shared" si="2"/>
        <v>25000000</v>
      </c>
    </row>
    <row r="63" spans="1:5" s="25" customFormat="1" ht="13.5">
      <c r="A63" s="24" t="s">
        <v>74</v>
      </c>
      <c r="B63" s="20" t="s">
        <v>223</v>
      </c>
      <c r="C63" s="49">
        <v>182000000</v>
      </c>
      <c r="D63" s="21"/>
      <c r="E63" s="56">
        <f t="shared" si="2"/>
        <v>182000000</v>
      </c>
    </row>
    <row r="64" spans="1:5" s="25" customFormat="1" ht="13.5">
      <c r="A64" s="24" t="s">
        <v>217</v>
      </c>
      <c r="B64" s="20" t="s">
        <v>231</v>
      </c>
      <c r="C64" s="21">
        <v>40000000</v>
      </c>
      <c r="D64" s="21"/>
      <c r="E64" s="56">
        <f t="shared" si="2"/>
        <v>40000000</v>
      </c>
    </row>
    <row r="65" spans="1:5" s="25" customFormat="1" ht="13.5">
      <c r="A65" s="24" t="s">
        <v>229</v>
      </c>
      <c r="B65" s="20" t="s">
        <v>230</v>
      </c>
      <c r="C65" s="21"/>
      <c r="D65" s="21"/>
      <c r="E65" s="56">
        <f t="shared" si="2"/>
        <v>0</v>
      </c>
    </row>
    <row r="66" spans="1:5" s="25" customFormat="1" ht="13.5">
      <c r="A66" s="24" t="s">
        <v>75</v>
      </c>
      <c r="B66" s="20" t="s">
        <v>76</v>
      </c>
      <c r="C66" s="49">
        <v>140000000</v>
      </c>
      <c r="D66" s="21"/>
      <c r="E66" s="56">
        <f t="shared" si="2"/>
        <v>140000000</v>
      </c>
    </row>
    <row r="67" spans="1:5" s="25" customFormat="1" ht="13.5">
      <c r="A67" s="24" t="s">
        <v>77</v>
      </c>
      <c r="B67" s="20" t="s">
        <v>164</v>
      </c>
      <c r="C67" s="49">
        <v>0</v>
      </c>
      <c r="D67" s="21"/>
      <c r="E67" s="56">
        <f t="shared" si="2"/>
        <v>0</v>
      </c>
    </row>
    <row r="68" spans="1:5" s="25" customFormat="1" ht="13.5">
      <c r="A68" s="24" t="s">
        <v>78</v>
      </c>
      <c r="B68" s="20" t="s">
        <v>79</v>
      </c>
      <c r="C68" s="49">
        <v>50000000</v>
      </c>
      <c r="D68" s="21"/>
      <c r="E68" s="56">
        <f t="shared" si="2"/>
        <v>50000000</v>
      </c>
    </row>
    <row r="69" spans="1:5" s="27" customFormat="1" ht="13.5">
      <c r="A69" s="26" t="s">
        <v>176</v>
      </c>
      <c r="B69" s="14" t="s">
        <v>177</v>
      </c>
      <c r="C69" s="15">
        <f>SUM(C70:C71)</f>
        <v>7000000</v>
      </c>
      <c r="D69" s="15">
        <f>SUM(D70:D71)</f>
        <v>0</v>
      </c>
      <c r="E69" s="55">
        <f>SUM(E70:E71)</f>
        <v>7000000</v>
      </c>
    </row>
    <row r="70" spans="1:5" s="27" customFormat="1" ht="13.5">
      <c r="A70" s="24" t="s">
        <v>220</v>
      </c>
      <c r="B70" s="20" t="s">
        <v>221</v>
      </c>
      <c r="C70" s="21">
        <v>0</v>
      </c>
      <c r="D70" s="21"/>
      <c r="E70" s="56">
        <f>+C70+D70</f>
        <v>0</v>
      </c>
    </row>
    <row r="71" spans="1:5" s="25" customFormat="1" ht="13.5">
      <c r="A71" s="24" t="s">
        <v>80</v>
      </c>
      <c r="B71" s="20" t="s">
        <v>81</v>
      </c>
      <c r="C71" s="49">
        <v>7000000</v>
      </c>
      <c r="D71" s="21"/>
      <c r="E71" s="56">
        <f>+C71+D71</f>
        <v>7000000</v>
      </c>
    </row>
    <row r="72" spans="1:5" s="25" customFormat="1" ht="13.5">
      <c r="A72" s="30" t="s">
        <v>222</v>
      </c>
      <c r="B72" s="20" t="s">
        <v>134</v>
      </c>
      <c r="C72" s="21"/>
      <c r="D72" s="21"/>
      <c r="E72" s="56">
        <f>+C72+D72</f>
        <v>0</v>
      </c>
    </row>
    <row r="73" spans="1:5" s="32" customFormat="1" ht="13.5">
      <c r="A73" s="31" t="s">
        <v>137</v>
      </c>
      <c r="B73" s="14" t="s">
        <v>175</v>
      </c>
      <c r="C73" s="15">
        <f>+C74+C122</f>
        <v>84541343000</v>
      </c>
      <c r="D73" s="15">
        <f>+D74+D122</f>
        <v>0</v>
      </c>
      <c r="E73" s="55">
        <f>+E74+E122</f>
        <v>84541343000</v>
      </c>
    </row>
    <row r="74" spans="1:5" s="32" customFormat="1" ht="13.5">
      <c r="A74" s="33" t="s">
        <v>138</v>
      </c>
      <c r="B74" s="14" t="s">
        <v>82</v>
      </c>
      <c r="C74" s="15">
        <f>+C75</f>
        <v>82385254000</v>
      </c>
      <c r="D74" s="15">
        <f>+D75</f>
        <v>0</v>
      </c>
      <c r="E74" s="55">
        <f>+E75</f>
        <v>82385254000</v>
      </c>
    </row>
    <row r="75" spans="1:5" s="32" customFormat="1" ht="13.5">
      <c r="A75" s="34" t="s">
        <v>83</v>
      </c>
      <c r="B75" s="14" t="s">
        <v>84</v>
      </c>
      <c r="C75" s="15">
        <f>+C76+C104</f>
        <v>82385254000</v>
      </c>
      <c r="D75" s="15">
        <f>+D76+D104</f>
        <v>0</v>
      </c>
      <c r="E75" s="55">
        <f>+E76+E104</f>
        <v>82385254000</v>
      </c>
    </row>
    <row r="76" spans="1:5" s="32" customFormat="1" ht="13.5">
      <c r="A76" s="34" t="s">
        <v>85</v>
      </c>
      <c r="B76" s="14" t="s">
        <v>178</v>
      </c>
      <c r="C76" s="15">
        <f>+C77+C88+C92+C97</f>
        <v>72090254000</v>
      </c>
      <c r="D76" s="15">
        <f>+D77+D88+D92+D97</f>
        <v>0</v>
      </c>
      <c r="E76" s="55">
        <f>+E77+E88+E92+E97</f>
        <v>72090254000</v>
      </c>
    </row>
    <row r="77" spans="1:5" s="32" customFormat="1" ht="13.5">
      <c r="A77" s="34" t="s">
        <v>86</v>
      </c>
      <c r="B77" s="14" t="s">
        <v>179</v>
      </c>
      <c r="C77" s="15">
        <f>+C78+C80+C83</f>
        <v>29300000000</v>
      </c>
      <c r="D77" s="15">
        <f>+D78+D80+D83</f>
        <v>0</v>
      </c>
      <c r="E77" s="55">
        <f>+E78+E80+E83</f>
        <v>29300000000</v>
      </c>
    </row>
    <row r="78" spans="1:5" s="36" customFormat="1" ht="13.5">
      <c r="A78" s="35" t="s">
        <v>87</v>
      </c>
      <c r="B78" s="20" t="s">
        <v>180</v>
      </c>
      <c r="C78" s="21">
        <f>+C79</f>
        <v>2800000000</v>
      </c>
      <c r="D78" s="21">
        <f>+D79</f>
        <v>0</v>
      </c>
      <c r="E78" s="56">
        <f>+E79</f>
        <v>2800000000</v>
      </c>
    </row>
    <row r="79" spans="1:5" s="36" customFormat="1" ht="13.5">
      <c r="A79" s="35" t="s">
        <v>88</v>
      </c>
      <c r="B79" s="20" t="s">
        <v>181</v>
      </c>
      <c r="C79" s="21">
        <v>2800000000</v>
      </c>
      <c r="D79" s="21"/>
      <c r="E79" s="56">
        <f>+C79+D79</f>
        <v>2800000000</v>
      </c>
    </row>
    <row r="80" spans="1:5" s="36" customFormat="1" ht="13.5">
      <c r="A80" s="35" t="s">
        <v>89</v>
      </c>
      <c r="B80" s="20" t="s">
        <v>182</v>
      </c>
      <c r="C80" s="21">
        <f>SUM(C81:C82)</f>
        <v>12000000000</v>
      </c>
      <c r="D80" s="21">
        <f>SUM(D81:D82)</f>
        <v>0</v>
      </c>
      <c r="E80" s="56">
        <f>SUM(E81:E82)</f>
        <v>12000000000</v>
      </c>
    </row>
    <row r="81" spans="1:5" s="36" customFormat="1" ht="13.5">
      <c r="A81" s="35" t="s">
        <v>90</v>
      </c>
      <c r="B81" s="20" t="s">
        <v>183</v>
      </c>
      <c r="C81" s="49">
        <v>11150340000</v>
      </c>
      <c r="D81" s="21"/>
      <c r="E81" s="56">
        <f>+C81+D81</f>
        <v>11150340000</v>
      </c>
    </row>
    <row r="82" spans="1:5" s="36" customFormat="1" ht="13.5">
      <c r="A82" s="35" t="s">
        <v>91</v>
      </c>
      <c r="B82" s="20" t="s">
        <v>184</v>
      </c>
      <c r="C82" s="49">
        <v>849660000</v>
      </c>
      <c r="D82" s="21"/>
      <c r="E82" s="56">
        <f>+C82+D82</f>
        <v>849660000</v>
      </c>
    </row>
    <row r="83" spans="1:5" s="36" customFormat="1" ht="13.5">
      <c r="A83" s="35" t="s">
        <v>92</v>
      </c>
      <c r="B83" s="20" t="s">
        <v>185</v>
      </c>
      <c r="C83" s="21">
        <f>SUM(C84:C87)</f>
        <v>14500000000</v>
      </c>
      <c r="D83" s="21">
        <f>SUM(D84:D87)</f>
        <v>0</v>
      </c>
      <c r="E83" s="56">
        <f>SUM(E84:E87)</f>
        <v>14500000000</v>
      </c>
    </row>
    <row r="84" spans="1:5" s="36" customFormat="1" ht="13.5">
      <c r="A84" s="35" t="s">
        <v>93</v>
      </c>
      <c r="B84" s="20" t="s">
        <v>186</v>
      </c>
      <c r="C84" s="49">
        <v>5653924000</v>
      </c>
      <c r="D84" s="21"/>
      <c r="E84" s="56">
        <f>+C84+D84</f>
        <v>5653924000</v>
      </c>
    </row>
    <row r="85" spans="1:5" s="36" customFormat="1" ht="13.5">
      <c r="A85" s="35" t="s">
        <v>94</v>
      </c>
      <c r="B85" s="20" t="s">
        <v>187</v>
      </c>
      <c r="C85" s="49">
        <v>93812000</v>
      </c>
      <c r="D85" s="21"/>
      <c r="E85" s="56">
        <f>+C85+D85</f>
        <v>93812000</v>
      </c>
    </row>
    <row r="86" spans="1:5" s="36" customFormat="1" ht="13.5">
      <c r="A86" s="35" t="s">
        <v>95</v>
      </c>
      <c r="B86" s="20" t="s">
        <v>181</v>
      </c>
      <c r="C86" s="49">
        <v>8189664000</v>
      </c>
      <c r="D86" s="21"/>
      <c r="E86" s="56">
        <f>+C86+D86</f>
        <v>8189664000</v>
      </c>
    </row>
    <row r="87" spans="1:5" s="36" customFormat="1" ht="13.5">
      <c r="A87" s="35" t="s">
        <v>96</v>
      </c>
      <c r="B87" s="20" t="s">
        <v>188</v>
      </c>
      <c r="C87" s="49">
        <v>562600000</v>
      </c>
      <c r="D87" s="21"/>
      <c r="E87" s="56">
        <f>+C87+D87</f>
        <v>562600000</v>
      </c>
    </row>
    <row r="88" spans="1:5" s="32" customFormat="1" ht="13.5">
      <c r="A88" s="34" t="s">
        <v>97</v>
      </c>
      <c r="B88" s="14" t="s">
        <v>189</v>
      </c>
      <c r="C88" s="15">
        <f>+C89</f>
        <v>4705000000</v>
      </c>
      <c r="D88" s="15">
        <f>+D89</f>
        <v>0</v>
      </c>
      <c r="E88" s="55">
        <f>+E89</f>
        <v>4705000000</v>
      </c>
    </row>
    <row r="89" spans="1:5" s="36" customFormat="1" ht="13.5">
      <c r="A89" s="35" t="s">
        <v>98</v>
      </c>
      <c r="B89" s="20" t="s">
        <v>190</v>
      </c>
      <c r="C89" s="21">
        <f>SUM(C90:C91)</f>
        <v>4705000000</v>
      </c>
      <c r="D89" s="21">
        <f>SUM(D90:D91)</f>
        <v>0</v>
      </c>
      <c r="E89" s="56">
        <f>SUM(E90:E91)</f>
        <v>4705000000</v>
      </c>
    </row>
    <row r="90" spans="1:5" s="36" customFormat="1" ht="13.5">
      <c r="A90" s="35" t="s">
        <v>99</v>
      </c>
      <c r="B90" s="20" t="s">
        <v>191</v>
      </c>
      <c r="C90" s="49">
        <v>4566692000</v>
      </c>
      <c r="D90" s="21"/>
      <c r="E90" s="56">
        <f>+C90+D90</f>
        <v>4566692000</v>
      </c>
    </row>
    <row r="91" spans="1:5" s="36" customFormat="1" ht="13.5">
      <c r="A91" s="35" t="s">
        <v>100</v>
      </c>
      <c r="B91" s="20" t="s">
        <v>192</v>
      </c>
      <c r="C91" s="49">
        <v>138308000</v>
      </c>
      <c r="D91" s="21"/>
      <c r="E91" s="56">
        <f>+C91+D91</f>
        <v>138308000</v>
      </c>
    </row>
    <row r="92" spans="1:5" s="32" customFormat="1" ht="13.5">
      <c r="A92" s="34" t="s">
        <v>101</v>
      </c>
      <c r="B92" s="14" t="s">
        <v>102</v>
      </c>
      <c r="C92" s="15">
        <f>+C93</f>
        <v>4200000000</v>
      </c>
      <c r="D92" s="15">
        <f>+D93</f>
        <v>0</v>
      </c>
      <c r="E92" s="55">
        <f>+E93</f>
        <v>4200000000</v>
      </c>
    </row>
    <row r="93" spans="1:5" s="36" customFormat="1" ht="13.5">
      <c r="A93" s="35" t="s">
        <v>103</v>
      </c>
      <c r="B93" s="20" t="s">
        <v>193</v>
      </c>
      <c r="C93" s="21">
        <f>SUM(C94:C96)</f>
        <v>4200000000</v>
      </c>
      <c r="D93" s="21">
        <f>SUM(D94:D96)</f>
        <v>0</v>
      </c>
      <c r="E93" s="56">
        <f>SUM(E94:E96)</f>
        <v>4200000000</v>
      </c>
    </row>
    <row r="94" spans="1:5" s="36" customFormat="1" ht="13.5">
      <c r="A94" s="35" t="s">
        <v>104</v>
      </c>
      <c r="B94" s="20" t="s">
        <v>194</v>
      </c>
      <c r="C94" s="21">
        <v>0</v>
      </c>
      <c r="D94" s="21"/>
      <c r="E94" s="56">
        <f>+C94+D94</f>
        <v>0</v>
      </c>
    </row>
    <row r="95" spans="1:5" s="36" customFormat="1" ht="13.5">
      <c r="A95" s="35" t="s">
        <v>105</v>
      </c>
      <c r="B95" s="20" t="s">
        <v>106</v>
      </c>
      <c r="C95" s="49">
        <v>2903642000</v>
      </c>
      <c r="D95" s="21"/>
      <c r="E95" s="56">
        <f>+C95+D95</f>
        <v>2903642000</v>
      </c>
    </row>
    <row r="96" spans="1:5" s="36" customFormat="1" ht="13.5">
      <c r="A96" s="35" t="s">
        <v>107</v>
      </c>
      <c r="B96" s="20" t="s">
        <v>195</v>
      </c>
      <c r="C96" s="49">
        <v>1296358000</v>
      </c>
      <c r="D96" s="21"/>
      <c r="E96" s="56">
        <f>+C96+D96</f>
        <v>1296358000</v>
      </c>
    </row>
    <row r="97" spans="1:5" s="32" customFormat="1" ht="13.5">
      <c r="A97" s="34" t="s">
        <v>108</v>
      </c>
      <c r="B97" s="14" t="s">
        <v>196</v>
      </c>
      <c r="C97" s="15">
        <f>+C98+C100+C102</f>
        <v>33885254000</v>
      </c>
      <c r="D97" s="15">
        <f>+D98+D100+D102</f>
        <v>0</v>
      </c>
      <c r="E97" s="55">
        <f>+E98+E100+E102</f>
        <v>33885254000</v>
      </c>
    </row>
    <row r="98" spans="1:5" s="36" customFormat="1" ht="13.5">
      <c r="A98" s="35" t="s">
        <v>109</v>
      </c>
      <c r="B98" s="20" t="s">
        <v>197</v>
      </c>
      <c r="C98" s="21">
        <f>+C99</f>
        <v>12000000000</v>
      </c>
      <c r="D98" s="21">
        <f>+D99</f>
        <v>0</v>
      </c>
      <c r="E98" s="56">
        <f>+E99</f>
        <v>12000000000</v>
      </c>
    </row>
    <row r="99" spans="1:5" s="36" customFormat="1" ht="13.5">
      <c r="A99" s="35" t="s">
        <v>110</v>
      </c>
      <c r="B99" s="20" t="s">
        <v>198</v>
      </c>
      <c r="C99" s="50">
        <v>12000000000</v>
      </c>
      <c r="D99" s="21"/>
      <c r="E99" s="56">
        <f>+C99+D99</f>
        <v>12000000000</v>
      </c>
    </row>
    <row r="100" spans="1:5" s="36" customFormat="1" ht="13.5">
      <c r="A100" s="35" t="s">
        <v>111</v>
      </c>
      <c r="B100" s="20" t="s">
        <v>199</v>
      </c>
      <c r="C100" s="21">
        <f>+C101</f>
        <v>6000000000</v>
      </c>
      <c r="D100" s="21">
        <f>+D101</f>
        <v>0</v>
      </c>
      <c r="E100" s="56">
        <f>+E101</f>
        <v>6000000000</v>
      </c>
    </row>
    <row r="101" spans="1:5" s="36" customFormat="1" ht="13.5">
      <c r="A101" s="35" t="s">
        <v>112</v>
      </c>
      <c r="B101" s="20" t="s">
        <v>198</v>
      </c>
      <c r="C101" s="50">
        <v>6000000000</v>
      </c>
      <c r="D101" s="21"/>
      <c r="E101" s="56">
        <f>+C101+D101</f>
        <v>6000000000</v>
      </c>
    </row>
    <row r="102" spans="1:5" s="36" customFormat="1" ht="13.5">
      <c r="A102" s="35" t="s">
        <v>212</v>
      </c>
      <c r="B102" s="20" t="s">
        <v>211</v>
      </c>
      <c r="C102" s="21">
        <f>SUM(C103:C103)</f>
        <v>15885254000</v>
      </c>
      <c r="D102" s="21">
        <f>SUM(D103:D103)</f>
        <v>0</v>
      </c>
      <c r="E102" s="56">
        <f>SUM(E103:E103)</f>
        <v>15885254000</v>
      </c>
    </row>
    <row r="103" spans="1:5" s="36" customFormat="1" ht="13.5">
      <c r="A103" s="35" t="s">
        <v>213</v>
      </c>
      <c r="B103" s="20" t="s">
        <v>214</v>
      </c>
      <c r="C103" s="50">
        <v>15885254000</v>
      </c>
      <c r="D103" s="21"/>
      <c r="E103" s="56">
        <f>+C103+D103</f>
        <v>15885254000</v>
      </c>
    </row>
    <row r="104" spans="1:5" s="32" customFormat="1" ht="13.5">
      <c r="A104" s="34" t="s">
        <v>113</v>
      </c>
      <c r="B104" s="14" t="s">
        <v>200</v>
      </c>
      <c r="C104" s="15">
        <f>+C105+C110+C115+C119</f>
        <v>10295000000</v>
      </c>
      <c r="D104" s="15">
        <f>+D105+D110+D115+D119</f>
        <v>0</v>
      </c>
      <c r="E104" s="55">
        <f>+E105+E110+E115+E119</f>
        <v>10295000000</v>
      </c>
    </row>
    <row r="105" spans="1:5" s="32" customFormat="1" ht="13.5">
      <c r="A105" s="34" t="s">
        <v>114</v>
      </c>
      <c r="B105" s="14" t="s">
        <v>201</v>
      </c>
      <c r="C105" s="15">
        <f>+C106</f>
        <v>1200000000</v>
      </c>
      <c r="D105" s="15">
        <f>+D106</f>
        <v>0</v>
      </c>
      <c r="E105" s="55">
        <f>+E106</f>
        <v>1200000000</v>
      </c>
    </row>
    <row r="106" spans="1:5" s="36" customFormat="1" ht="13.5">
      <c r="A106" s="35" t="s">
        <v>115</v>
      </c>
      <c r="B106" s="20" t="s">
        <v>202</v>
      </c>
      <c r="C106" s="21">
        <f>SUM(C107:C109)</f>
        <v>1200000000</v>
      </c>
      <c r="D106" s="21">
        <f>SUM(D107:D109)</f>
        <v>0</v>
      </c>
      <c r="E106" s="56">
        <f>SUM(E107:E109)</f>
        <v>1200000000</v>
      </c>
    </row>
    <row r="107" spans="1:5" s="36" customFormat="1" ht="13.5">
      <c r="A107" s="35" t="s">
        <v>116</v>
      </c>
      <c r="B107" s="20" t="s">
        <v>203</v>
      </c>
      <c r="C107" s="49">
        <v>190336000</v>
      </c>
      <c r="D107" s="21"/>
      <c r="E107" s="56">
        <f>+C107+D107</f>
        <v>190336000</v>
      </c>
    </row>
    <row r="108" spans="1:5" s="36" customFormat="1" ht="13.5">
      <c r="A108" s="24" t="s">
        <v>225</v>
      </c>
      <c r="B108" s="20" t="s">
        <v>226</v>
      </c>
      <c r="C108" s="49">
        <v>90000000</v>
      </c>
      <c r="D108" s="21"/>
      <c r="E108" s="56">
        <f>+C108+D108</f>
        <v>90000000</v>
      </c>
    </row>
    <row r="109" spans="1:5" s="36" customFormat="1" ht="13.5">
      <c r="A109" s="35" t="s">
        <v>117</v>
      </c>
      <c r="B109" s="20" t="s">
        <v>204</v>
      </c>
      <c r="C109" s="49">
        <v>919664000</v>
      </c>
      <c r="D109" s="21"/>
      <c r="E109" s="56">
        <f>+C109+D109</f>
        <v>919664000</v>
      </c>
    </row>
    <row r="110" spans="1:5" s="32" customFormat="1" ht="13.5">
      <c r="A110" s="34" t="s">
        <v>118</v>
      </c>
      <c r="B110" s="14" t="s">
        <v>119</v>
      </c>
      <c r="C110" s="15">
        <f>+C111</f>
        <v>690000000</v>
      </c>
      <c r="D110" s="15">
        <f>+D111</f>
        <v>0</v>
      </c>
      <c r="E110" s="55">
        <f>+E111</f>
        <v>690000000</v>
      </c>
    </row>
    <row r="111" spans="1:5" s="36" customFormat="1" ht="13.5">
      <c r="A111" s="35" t="s">
        <v>120</v>
      </c>
      <c r="B111" s="20" t="s">
        <v>121</v>
      </c>
      <c r="C111" s="21">
        <f>SUM(C112:C114)</f>
        <v>690000000</v>
      </c>
      <c r="D111" s="21">
        <f>SUM(D112:D114)</f>
        <v>0</v>
      </c>
      <c r="E111" s="56">
        <f>SUM(E112:E114)</f>
        <v>690000000</v>
      </c>
    </row>
    <row r="112" spans="1:5" s="36" customFormat="1" ht="13.5">
      <c r="A112" s="35" t="s">
        <v>122</v>
      </c>
      <c r="B112" s="20" t="s">
        <v>123</v>
      </c>
      <c r="C112" s="49">
        <v>690000000</v>
      </c>
      <c r="D112" s="21"/>
      <c r="E112" s="56">
        <f>+C112+D112</f>
        <v>690000000</v>
      </c>
    </row>
    <row r="113" spans="1:5" s="36" customFormat="1" ht="13.5">
      <c r="A113" s="35" t="s">
        <v>124</v>
      </c>
      <c r="B113" s="20" t="s">
        <v>209</v>
      </c>
      <c r="C113" s="21">
        <v>0</v>
      </c>
      <c r="D113" s="21"/>
      <c r="E113" s="56">
        <f>+C113+D113</f>
        <v>0</v>
      </c>
    </row>
    <row r="114" spans="1:5" s="36" customFormat="1" ht="13.5">
      <c r="A114" s="35" t="s">
        <v>125</v>
      </c>
      <c r="B114" s="20" t="s">
        <v>210</v>
      </c>
      <c r="C114" s="21">
        <v>0</v>
      </c>
      <c r="D114" s="21"/>
      <c r="E114" s="56">
        <f>+C114+D114</f>
        <v>0</v>
      </c>
    </row>
    <row r="115" spans="1:5" s="32" customFormat="1" ht="13.5">
      <c r="A115" s="34" t="s">
        <v>126</v>
      </c>
      <c r="B115" s="14" t="s">
        <v>205</v>
      </c>
      <c r="C115" s="15">
        <f>+C116</f>
        <v>3405000000</v>
      </c>
      <c r="D115" s="15">
        <f>+D116</f>
        <v>0</v>
      </c>
      <c r="E115" s="55">
        <f>+E116</f>
        <v>3405000000</v>
      </c>
    </row>
    <row r="116" spans="1:5" s="36" customFormat="1" ht="13.5">
      <c r="A116" s="35" t="s">
        <v>127</v>
      </c>
      <c r="B116" s="20" t="s">
        <v>205</v>
      </c>
      <c r="C116" s="21">
        <f>SUM(C117:C118)</f>
        <v>3405000000</v>
      </c>
      <c r="D116" s="21">
        <f>SUM(D117:D118)</f>
        <v>0</v>
      </c>
      <c r="E116" s="56">
        <f>SUM(E117:E118)</f>
        <v>3405000000</v>
      </c>
    </row>
    <row r="117" spans="1:5" s="36" customFormat="1" ht="13.5">
      <c r="A117" s="35" t="s">
        <v>128</v>
      </c>
      <c r="B117" s="20" t="s">
        <v>206</v>
      </c>
      <c r="C117" s="49">
        <v>2238037000</v>
      </c>
      <c r="D117" s="21"/>
      <c r="E117" s="56">
        <f>+C117+D117</f>
        <v>2238037000</v>
      </c>
    </row>
    <row r="118" spans="1:5" s="36" customFormat="1" ht="13.5">
      <c r="A118" s="35" t="s">
        <v>129</v>
      </c>
      <c r="B118" s="20" t="s">
        <v>207</v>
      </c>
      <c r="C118" s="49">
        <v>1166963000</v>
      </c>
      <c r="D118" s="21"/>
      <c r="E118" s="56">
        <f>+C118+D118</f>
        <v>1166963000</v>
      </c>
    </row>
    <row r="119" spans="1:5" s="32" customFormat="1" ht="13.5">
      <c r="A119" s="34" t="s">
        <v>130</v>
      </c>
      <c r="B119" s="14" t="s">
        <v>131</v>
      </c>
      <c r="C119" s="15">
        <f aca="true" t="shared" si="3" ref="C119:E120">+C120</f>
        <v>5000000000</v>
      </c>
      <c r="D119" s="15">
        <f t="shared" si="3"/>
        <v>0</v>
      </c>
      <c r="E119" s="55">
        <f t="shared" si="3"/>
        <v>5000000000</v>
      </c>
    </row>
    <row r="120" spans="1:5" s="36" customFormat="1" ht="13.5">
      <c r="A120" s="35" t="s">
        <v>132</v>
      </c>
      <c r="B120" s="20" t="s">
        <v>224</v>
      </c>
      <c r="C120" s="21">
        <f t="shared" si="3"/>
        <v>5000000000</v>
      </c>
      <c r="D120" s="21">
        <f t="shared" si="3"/>
        <v>0</v>
      </c>
      <c r="E120" s="56">
        <f t="shared" si="3"/>
        <v>5000000000</v>
      </c>
    </row>
    <row r="121" spans="1:5" s="36" customFormat="1" ht="13.5">
      <c r="A121" s="35" t="s">
        <v>133</v>
      </c>
      <c r="B121" s="20" t="s">
        <v>208</v>
      </c>
      <c r="C121" s="50">
        <v>5000000000</v>
      </c>
      <c r="D121" s="21"/>
      <c r="E121" s="56">
        <f>+C121+D121</f>
        <v>5000000000</v>
      </c>
    </row>
    <row r="122" spans="1:5" s="13" customFormat="1" ht="13.5">
      <c r="A122" s="37" t="s">
        <v>135</v>
      </c>
      <c r="B122" s="37" t="s">
        <v>134</v>
      </c>
      <c r="C122" s="38">
        <f>+C123</f>
        <v>2156089000</v>
      </c>
      <c r="D122" s="38">
        <f>+D123</f>
        <v>0</v>
      </c>
      <c r="E122" s="59">
        <f>+E123</f>
        <v>2156089000</v>
      </c>
    </row>
    <row r="123" spans="1:5" ht="13.5">
      <c r="A123" s="39" t="s">
        <v>135</v>
      </c>
      <c r="B123" s="39" t="s">
        <v>134</v>
      </c>
      <c r="C123" s="40">
        <v>2156089000</v>
      </c>
      <c r="D123" s="40"/>
      <c r="E123" s="56">
        <f>+C123+D123</f>
        <v>2156089000</v>
      </c>
    </row>
    <row r="124" spans="1:5" ht="13.5">
      <c r="A124" s="41"/>
      <c r="B124" s="41"/>
      <c r="C124" s="42"/>
      <c r="D124" s="41"/>
      <c r="E124" s="60"/>
    </row>
    <row r="125" spans="1:5" ht="13.5">
      <c r="A125" s="41"/>
      <c r="B125" s="41"/>
      <c r="C125" s="42"/>
      <c r="D125" s="41"/>
      <c r="E125" s="60"/>
    </row>
    <row r="126" spans="1:5" ht="13.5">
      <c r="A126" s="41"/>
      <c r="B126" s="41"/>
      <c r="C126" s="42"/>
      <c r="D126" s="41"/>
      <c r="E126" s="60"/>
    </row>
    <row r="127" spans="1:5" ht="13.5">
      <c r="A127" s="41"/>
      <c r="B127" s="41"/>
      <c r="C127" s="42"/>
      <c r="D127" s="41"/>
      <c r="E127" s="60"/>
    </row>
    <row r="128" spans="1:5" ht="13.5">
      <c r="A128" s="41"/>
      <c r="B128" s="41"/>
      <c r="C128" s="42"/>
      <c r="D128" s="41"/>
      <c r="E128" s="60"/>
    </row>
    <row r="129" spans="1:5" ht="17.25">
      <c r="A129" s="41"/>
      <c r="B129" s="41"/>
      <c r="C129" s="42"/>
      <c r="D129" s="89"/>
      <c r="E129" s="89"/>
    </row>
    <row r="130" spans="1:5" ht="13.5">
      <c r="A130" s="41"/>
      <c r="B130" s="41"/>
      <c r="C130" s="42"/>
      <c r="D130" s="90"/>
      <c r="E130" s="90"/>
    </row>
    <row r="131" spans="1:5" s="44" customFormat="1" ht="13.5">
      <c r="A131" s="43"/>
      <c r="B131" s="43"/>
      <c r="C131" s="42"/>
      <c r="D131" s="1"/>
      <c r="E131" s="61"/>
    </row>
    <row r="132" spans="1:5" s="44" customFormat="1" ht="13.5">
      <c r="A132" s="43"/>
      <c r="B132" s="43"/>
      <c r="C132" s="42"/>
      <c r="D132" s="2"/>
      <c r="E132" s="61"/>
    </row>
    <row r="133" spans="1:5" s="44" customFormat="1" ht="13.5">
      <c r="A133" s="43"/>
      <c r="B133" s="43"/>
      <c r="C133" s="42"/>
      <c r="D133" s="2"/>
      <c r="E133" s="61"/>
    </row>
  </sheetData>
  <sheetProtection/>
  <mergeCells count="3">
    <mergeCell ref="B5:E5"/>
    <mergeCell ref="D129:E129"/>
    <mergeCell ref="D130:E1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C49" sqref="C49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18.140625" style="6" customWidth="1"/>
    <col min="5" max="5" width="19.7109375" style="62" bestFit="1" customWidth="1"/>
    <col min="6" max="6" width="3.28125" style="6" bestFit="1" customWidth="1"/>
    <col min="7" max="7" width="13.7109375" style="6" bestFit="1" customWidth="1"/>
    <col min="8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235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5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</row>
    <row r="8" spans="1:6" s="17" customFormat="1" ht="13.5">
      <c r="A8" s="14" t="s">
        <v>136</v>
      </c>
      <c r="B8" s="14" t="s">
        <v>0</v>
      </c>
      <c r="C8" s="15">
        <f>+C9+C73</f>
        <v>109700754000</v>
      </c>
      <c r="D8" s="15">
        <f>+D9+D73</f>
        <v>0</v>
      </c>
      <c r="E8" s="55">
        <f>+E9+E73</f>
        <v>109700754000</v>
      </c>
      <c r="F8" s="48">
        <f>+C8-E8</f>
        <v>0</v>
      </c>
    </row>
    <row r="9" spans="1:6" s="17" customFormat="1" ht="13.5">
      <c r="A9" s="18" t="s">
        <v>215</v>
      </c>
      <c r="B9" s="14" t="s">
        <v>1</v>
      </c>
      <c r="C9" s="15">
        <f>+C10+C46+C72</f>
        <v>25159411000</v>
      </c>
      <c r="D9" s="15">
        <f>+D10+D46+D72</f>
        <v>0</v>
      </c>
      <c r="E9" s="55">
        <f>+E10+E46+E72</f>
        <v>25159411000</v>
      </c>
      <c r="F9" s="16"/>
    </row>
    <row r="10" spans="1:6" s="17" customFormat="1" ht="13.5">
      <c r="A10" s="19" t="s">
        <v>216</v>
      </c>
      <c r="B10" s="14" t="s">
        <v>2</v>
      </c>
      <c r="C10" s="15">
        <f>+C11+C27+C31</f>
        <v>18959411000</v>
      </c>
      <c r="D10" s="15">
        <f>+D11+D27+D31</f>
        <v>0</v>
      </c>
      <c r="E10" s="55">
        <f>+E11+E27+E31</f>
        <v>18959411000</v>
      </c>
      <c r="F10" s="17" t="s">
        <v>170</v>
      </c>
    </row>
    <row r="11" spans="1:5" s="17" customFormat="1" ht="13.5">
      <c r="A11" s="14" t="s">
        <v>3</v>
      </c>
      <c r="B11" s="14" t="s">
        <v>139</v>
      </c>
      <c r="C11" s="15">
        <f>SUM(C12:C26)</f>
        <v>11557881000</v>
      </c>
      <c r="D11" s="15">
        <f>SUM(D12:D26)</f>
        <v>0</v>
      </c>
      <c r="E11" s="55">
        <f>SUM(E12:E26)</f>
        <v>11557881000</v>
      </c>
    </row>
    <row r="12" spans="1:5" s="22" customFormat="1" ht="13.5">
      <c r="A12" s="20" t="s">
        <v>4</v>
      </c>
      <c r="B12" s="20" t="s">
        <v>140</v>
      </c>
      <c r="C12" s="49">
        <v>5968143000</v>
      </c>
      <c r="D12" s="21"/>
      <c r="E12" s="56">
        <f aca="true" t="shared" si="0" ref="E12:E26">+C12+D12</f>
        <v>5968143000</v>
      </c>
    </row>
    <row r="13" spans="1:5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</row>
    <row r="14" spans="1:5" s="22" customFormat="1" ht="13.5">
      <c r="A14" s="20" t="s">
        <v>6</v>
      </c>
      <c r="B14" s="20" t="s">
        <v>142</v>
      </c>
      <c r="C14" s="49">
        <v>449191000</v>
      </c>
      <c r="D14" s="21"/>
      <c r="E14" s="56">
        <f t="shared" si="0"/>
        <v>449191000</v>
      </c>
    </row>
    <row r="15" spans="1:5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</row>
    <row r="16" spans="1:5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</row>
    <row r="17" spans="1:5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</row>
    <row r="18" spans="1:5" s="22" customFormat="1" ht="13.5">
      <c r="A18" s="20" t="s">
        <v>11</v>
      </c>
      <c r="B18" s="20" t="s">
        <v>12</v>
      </c>
      <c r="C18" s="49">
        <v>967437000</v>
      </c>
      <c r="D18" s="21"/>
      <c r="E18" s="56">
        <f t="shared" si="0"/>
        <v>967437000</v>
      </c>
    </row>
    <row r="19" spans="1:5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</row>
    <row r="20" spans="1:5" s="22" customFormat="1" ht="13.5">
      <c r="A20" s="20" t="s">
        <v>15</v>
      </c>
      <c r="B20" s="20" t="s">
        <v>16</v>
      </c>
      <c r="C20" s="49">
        <v>374120000</v>
      </c>
      <c r="D20" s="21">
        <v>-46400000</v>
      </c>
      <c r="E20" s="56">
        <f t="shared" si="0"/>
        <v>327720000</v>
      </c>
    </row>
    <row r="21" spans="1:7" s="25" customFormat="1" ht="13.5">
      <c r="A21" s="24" t="s">
        <v>17</v>
      </c>
      <c r="B21" s="20" t="s">
        <v>145</v>
      </c>
      <c r="C21" s="49">
        <v>1791235000</v>
      </c>
      <c r="D21" s="21"/>
      <c r="E21" s="56">
        <f t="shared" si="0"/>
        <v>1791235000</v>
      </c>
      <c r="G21" s="64"/>
    </row>
    <row r="22" spans="1:5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</row>
    <row r="23" spans="1:5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</row>
    <row r="24" spans="1:5" s="25" customFormat="1" ht="13.5">
      <c r="A24" s="24" t="s">
        <v>171</v>
      </c>
      <c r="B24" s="20" t="s">
        <v>172</v>
      </c>
      <c r="C24" s="49">
        <v>127500000</v>
      </c>
      <c r="D24" s="21">
        <v>46400000</v>
      </c>
      <c r="E24" s="56">
        <f t="shared" si="0"/>
        <v>173900000</v>
      </c>
    </row>
    <row r="25" spans="1:5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</row>
    <row r="26" spans="1:5" s="25" customFormat="1" ht="13.5">
      <c r="A26" s="24" t="s">
        <v>23</v>
      </c>
      <c r="B26" s="20" t="s">
        <v>147</v>
      </c>
      <c r="C26" s="49">
        <v>103452000</v>
      </c>
      <c r="D26" s="21"/>
      <c r="E26" s="56">
        <f t="shared" si="0"/>
        <v>103452000</v>
      </c>
    </row>
    <row r="27" spans="1:5" s="27" customFormat="1" ht="13.5">
      <c r="A27" s="26" t="s">
        <v>24</v>
      </c>
      <c r="B27" s="14" t="s">
        <v>25</v>
      </c>
      <c r="C27" s="15">
        <f>+C29+C30</f>
        <v>3455510000</v>
      </c>
      <c r="D27" s="15">
        <f>+D29+D30</f>
        <v>0</v>
      </c>
      <c r="E27" s="57">
        <f>+E29+E30</f>
        <v>3455510000</v>
      </c>
    </row>
    <row r="28" spans="1:5" s="25" customFormat="1" ht="13.5">
      <c r="A28" s="24" t="s">
        <v>26</v>
      </c>
      <c r="B28" s="20" t="s">
        <v>27</v>
      </c>
      <c r="C28" s="21">
        <f>+C29</f>
        <v>2695000000</v>
      </c>
      <c r="D28" s="21">
        <f>+D29</f>
        <v>0</v>
      </c>
      <c r="E28" s="58">
        <f>+E29</f>
        <v>2695000000</v>
      </c>
    </row>
    <row r="29" spans="1:5" s="25" customFormat="1" ht="13.5">
      <c r="A29" s="24" t="s">
        <v>28</v>
      </c>
      <c r="B29" s="20" t="s">
        <v>29</v>
      </c>
      <c r="C29" s="49">
        <v>2695000000</v>
      </c>
      <c r="D29" s="21"/>
      <c r="E29" s="56">
        <f>+C29+D29</f>
        <v>2695000000</v>
      </c>
    </row>
    <row r="30" spans="1:5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</row>
    <row r="31" spans="1:5" s="27" customFormat="1" ht="13.5">
      <c r="A31" s="26" t="s">
        <v>31</v>
      </c>
      <c r="B31" s="14" t="s">
        <v>149</v>
      </c>
      <c r="C31" s="15">
        <f>+C32+C38</f>
        <v>3946020000</v>
      </c>
      <c r="D31" s="15">
        <f>+D32+D38</f>
        <v>0</v>
      </c>
      <c r="E31" s="57">
        <f>+E32+E38</f>
        <v>3946020000</v>
      </c>
    </row>
    <row r="32" spans="1:5" s="27" customFormat="1" ht="13.5">
      <c r="A32" s="26" t="s">
        <v>32</v>
      </c>
      <c r="B32" s="14" t="s">
        <v>33</v>
      </c>
      <c r="C32" s="15">
        <f>SUM(C33:C37)</f>
        <v>2449481000</v>
      </c>
      <c r="D32" s="15">
        <f>SUM(D33:D37)</f>
        <v>0</v>
      </c>
      <c r="E32" s="57">
        <f>SUM(E33:E37)</f>
        <v>2449481000</v>
      </c>
    </row>
    <row r="33" spans="1:5" s="25" customFormat="1" ht="13.5">
      <c r="A33" s="24" t="s">
        <v>34</v>
      </c>
      <c r="B33" s="20" t="s">
        <v>150</v>
      </c>
      <c r="C33" s="49">
        <v>597764000</v>
      </c>
      <c r="D33" s="21"/>
      <c r="E33" s="56">
        <f>+C33+D33</f>
        <v>597764000</v>
      </c>
    </row>
    <row r="34" spans="1:5" s="25" customFormat="1" ht="13.5">
      <c r="A34" s="24" t="s">
        <v>35</v>
      </c>
      <c r="B34" s="20" t="s">
        <v>36</v>
      </c>
      <c r="C34" s="49">
        <v>575307000</v>
      </c>
      <c r="D34" s="21"/>
      <c r="E34" s="56">
        <f>+C34+D34</f>
        <v>575307000</v>
      </c>
    </row>
    <row r="35" spans="1:5" s="25" customFormat="1" ht="13.5">
      <c r="A35" s="24" t="s">
        <v>37</v>
      </c>
      <c r="B35" s="20" t="s">
        <v>38</v>
      </c>
      <c r="C35" s="49">
        <v>773673000</v>
      </c>
      <c r="D35" s="21"/>
      <c r="E35" s="56">
        <f>+C35+D35</f>
        <v>773673000</v>
      </c>
    </row>
    <row r="36" spans="1:5" s="25" customFormat="1" ht="13.5">
      <c r="A36" s="24" t="s">
        <v>39</v>
      </c>
      <c r="B36" s="20" t="s">
        <v>151</v>
      </c>
      <c r="C36" s="49">
        <v>83336000</v>
      </c>
      <c r="D36" s="21"/>
      <c r="E36" s="56">
        <f>+C36+D36</f>
        <v>83336000</v>
      </c>
    </row>
    <row r="37" spans="1:5" s="25" customFormat="1" ht="13.5">
      <c r="A37" s="24" t="s">
        <v>40</v>
      </c>
      <c r="B37" s="20" t="s">
        <v>152</v>
      </c>
      <c r="C37" s="49">
        <v>419401000</v>
      </c>
      <c r="D37" s="21"/>
      <c r="E37" s="56">
        <f>+C37+D37</f>
        <v>419401000</v>
      </c>
    </row>
    <row r="38" spans="1:5" s="27" customFormat="1" ht="13.5">
      <c r="A38" s="26" t="s">
        <v>41</v>
      </c>
      <c r="B38" s="14" t="s">
        <v>153</v>
      </c>
      <c r="C38" s="15">
        <f>SUM(C39:C45)</f>
        <v>1496539000</v>
      </c>
      <c r="D38" s="15">
        <f>SUM(D39:D45)</f>
        <v>0</v>
      </c>
      <c r="E38" s="57">
        <f>SUM(E39:E45)</f>
        <v>1496539000</v>
      </c>
    </row>
    <row r="39" spans="1:5" s="25" customFormat="1" ht="13.5">
      <c r="A39" s="24" t="s">
        <v>42</v>
      </c>
      <c r="B39" s="20" t="s">
        <v>154</v>
      </c>
      <c r="C39" s="49">
        <v>458170000</v>
      </c>
      <c r="D39" s="21"/>
      <c r="E39" s="56">
        <f aca="true" t="shared" si="1" ref="E39:E45">+C39+D39</f>
        <v>458170000</v>
      </c>
    </row>
    <row r="40" spans="1:5" s="25" customFormat="1" ht="13.5">
      <c r="A40" s="24" t="s">
        <v>43</v>
      </c>
      <c r="B40" s="20" t="s">
        <v>155</v>
      </c>
      <c r="C40" s="49">
        <v>516938000</v>
      </c>
      <c r="D40" s="21"/>
      <c r="E40" s="56">
        <f t="shared" si="1"/>
        <v>516938000</v>
      </c>
    </row>
    <row r="41" spans="1:5" s="25" customFormat="1" ht="13.5">
      <c r="A41" s="24" t="s">
        <v>44</v>
      </c>
      <c r="B41" s="20" t="s">
        <v>45</v>
      </c>
      <c r="C41" s="49">
        <v>52425000</v>
      </c>
      <c r="D41" s="21"/>
      <c r="E41" s="56">
        <f t="shared" si="1"/>
        <v>52425000</v>
      </c>
    </row>
    <row r="42" spans="1:5" s="25" customFormat="1" ht="13.5">
      <c r="A42" s="24" t="s">
        <v>46</v>
      </c>
      <c r="B42" s="20" t="s">
        <v>47</v>
      </c>
      <c r="C42" s="49">
        <v>314551000</v>
      </c>
      <c r="D42" s="21"/>
      <c r="E42" s="56">
        <f t="shared" si="1"/>
        <v>314551000</v>
      </c>
    </row>
    <row r="43" spans="1:5" s="25" customFormat="1" ht="13.5">
      <c r="A43" s="24" t="s">
        <v>48</v>
      </c>
      <c r="B43" s="20" t="s">
        <v>49</v>
      </c>
      <c r="C43" s="49">
        <v>52425000</v>
      </c>
      <c r="D43" s="21"/>
      <c r="E43" s="56">
        <f t="shared" si="1"/>
        <v>52425000</v>
      </c>
    </row>
    <row r="44" spans="1:5" s="25" customFormat="1" ht="13.5">
      <c r="A44" s="24" t="s">
        <v>50</v>
      </c>
      <c r="B44" s="20" t="s">
        <v>156</v>
      </c>
      <c r="C44" s="49">
        <v>100830000</v>
      </c>
      <c r="D44" s="21"/>
      <c r="E44" s="56">
        <f t="shared" si="1"/>
        <v>100830000</v>
      </c>
    </row>
    <row r="45" spans="1:5" s="25" customFormat="1" ht="13.5">
      <c r="A45" s="24" t="s">
        <v>169</v>
      </c>
      <c r="B45" s="20" t="s">
        <v>168</v>
      </c>
      <c r="C45" s="21">
        <v>1200000</v>
      </c>
      <c r="D45" s="21"/>
      <c r="E45" s="56">
        <f t="shared" si="1"/>
        <v>1200000</v>
      </c>
    </row>
    <row r="46" spans="1:6" s="27" customFormat="1" ht="13.5">
      <c r="A46" s="28" t="s">
        <v>157</v>
      </c>
      <c r="B46" s="14" t="s">
        <v>51</v>
      </c>
      <c r="C46" s="15">
        <f>+C47+C53+C69</f>
        <v>6200000000</v>
      </c>
      <c r="D46" s="15">
        <f>+D47+D53+D69</f>
        <v>0</v>
      </c>
      <c r="E46" s="57">
        <f>+E47+E53+E69</f>
        <v>6200000000</v>
      </c>
      <c r="F46" s="29" t="s">
        <v>170</v>
      </c>
    </row>
    <row r="47" spans="1:6" s="27" customFormat="1" ht="13.5">
      <c r="A47" s="26" t="s">
        <v>52</v>
      </c>
      <c r="B47" s="14" t="s">
        <v>158</v>
      </c>
      <c r="C47" s="15">
        <f>SUM(C48:C52)</f>
        <v>1987900000</v>
      </c>
      <c r="D47" s="15">
        <f>SUM(D48:D52)</f>
        <v>0</v>
      </c>
      <c r="E47" s="57">
        <f>SUM(E48:E52)</f>
        <v>1987900000</v>
      </c>
      <c r="F47" s="27" t="s">
        <v>170</v>
      </c>
    </row>
    <row r="48" spans="1:5" s="25" customFormat="1" ht="13.5">
      <c r="A48" s="24" t="s">
        <v>53</v>
      </c>
      <c r="B48" s="20" t="s">
        <v>159</v>
      </c>
      <c r="C48" s="49">
        <v>3400000</v>
      </c>
      <c r="D48" s="21"/>
      <c r="E48" s="56">
        <f>+C48+D48</f>
        <v>3400000</v>
      </c>
    </row>
    <row r="49" spans="1:5" s="25" customFormat="1" ht="13.5">
      <c r="A49" s="24" t="s">
        <v>54</v>
      </c>
      <c r="B49" s="24" t="s">
        <v>55</v>
      </c>
      <c r="C49" s="49">
        <v>1500000000</v>
      </c>
      <c r="D49" s="23"/>
      <c r="E49" s="58">
        <f>+C49+D49</f>
        <v>1500000000</v>
      </c>
    </row>
    <row r="50" spans="1:5" s="25" customFormat="1" ht="13.5">
      <c r="A50" s="24" t="s">
        <v>56</v>
      </c>
      <c r="B50" s="20" t="s">
        <v>160</v>
      </c>
      <c r="C50" s="49">
        <v>131500000</v>
      </c>
      <c r="D50" s="21"/>
      <c r="E50" s="56">
        <f>+C50+D50</f>
        <v>131500000</v>
      </c>
    </row>
    <row r="51" spans="1:5" s="25" customFormat="1" ht="13.5">
      <c r="A51" s="24" t="s">
        <v>57</v>
      </c>
      <c r="B51" s="20" t="s">
        <v>58</v>
      </c>
      <c r="C51" s="49">
        <v>328000000</v>
      </c>
      <c r="D51" s="21"/>
      <c r="E51" s="56">
        <f>+C51+D51</f>
        <v>328000000</v>
      </c>
    </row>
    <row r="52" spans="1:5" s="25" customFormat="1" ht="13.5">
      <c r="A52" s="24" t="s">
        <v>174</v>
      </c>
      <c r="B52" s="20" t="s">
        <v>173</v>
      </c>
      <c r="C52" s="49">
        <v>25000000</v>
      </c>
      <c r="D52" s="21"/>
      <c r="E52" s="56">
        <f>+C52+D52</f>
        <v>25000000</v>
      </c>
    </row>
    <row r="53" spans="1:6" s="27" customFormat="1" ht="13.5">
      <c r="A53" s="26" t="s">
        <v>59</v>
      </c>
      <c r="B53" s="14" t="s">
        <v>161</v>
      </c>
      <c r="C53" s="15">
        <f>SUM(C54:C68)</f>
        <v>4205100000</v>
      </c>
      <c r="D53" s="15">
        <f>SUM(D54:D68)</f>
        <v>0</v>
      </c>
      <c r="E53" s="57">
        <f>SUM(E54:E68)</f>
        <v>4205100000</v>
      </c>
      <c r="F53" s="29" t="s">
        <v>170</v>
      </c>
    </row>
    <row r="54" spans="1:5" s="25" customFormat="1" ht="13.5">
      <c r="A54" s="24" t="s">
        <v>60</v>
      </c>
      <c r="B54" s="20" t="s">
        <v>61</v>
      </c>
      <c r="C54" s="49">
        <v>140000000</v>
      </c>
      <c r="D54" s="21"/>
      <c r="E54" s="56">
        <f aca="true" t="shared" si="2" ref="E54:E68">+C54+D54</f>
        <v>140000000</v>
      </c>
    </row>
    <row r="55" spans="1:5" s="25" customFormat="1" ht="13.5">
      <c r="A55" s="24" t="s">
        <v>218</v>
      </c>
      <c r="B55" s="20" t="s">
        <v>219</v>
      </c>
      <c r="C55" s="21">
        <v>0</v>
      </c>
      <c r="D55" s="21"/>
      <c r="E55" s="56">
        <f t="shared" si="2"/>
        <v>0</v>
      </c>
    </row>
    <row r="56" spans="1:5" s="25" customFormat="1" ht="13.5">
      <c r="A56" s="24" t="s">
        <v>62</v>
      </c>
      <c r="B56" s="20" t="s">
        <v>162</v>
      </c>
      <c r="C56" s="49">
        <v>1180000000</v>
      </c>
      <c r="D56" s="21"/>
      <c r="E56" s="56">
        <f t="shared" si="2"/>
        <v>1180000000</v>
      </c>
    </row>
    <row r="57" spans="1:5" s="25" customFormat="1" ht="13.5">
      <c r="A57" s="24" t="s">
        <v>63</v>
      </c>
      <c r="B57" s="20" t="s">
        <v>64</v>
      </c>
      <c r="C57" s="49">
        <v>140000000</v>
      </c>
      <c r="D57" s="21"/>
      <c r="E57" s="56">
        <f t="shared" si="2"/>
        <v>140000000</v>
      </c>
    </row>
    <row r="58" spans="1:5" s="25" customFormat="1" ht="13.5">
      <c r="A58" s="24" t="s">
        <v>65</v>
      </c>
      <c r="B58" s="20" t="s">
        <v>66</v>
      </c>
      <c r="C58" s="49">
        <v>1667600000</v>
      </c>
      <c r="D58" s="21"/>
      <c r="E58" s="56">
        <f t="shared" si="2"/>
        <v>1667600000</v>
      </c>
    </row>
    <row r="59" spans="1:5" s="25" customFormat="1" ht="13.5">
      <c r="A59" s="24" t="s">
        <v>67</v>
      </c>
      <c r="B59" s="20" t="s">
        <v>68</v>
      </c>
      <c r="C59" s="49">
        <v>294500000</v>
      </c>
      <c r="D59" s="21"/>
      <c r="E59" s="56">
        <f t="shared" si="2"/>
        <v>294500000</v>
      </c>
    </row>
    <row r="60" spans="1:5" s="25" customFormat="1" ht="13.5">
      <c r="A60" s="24" t="s">
        <v>69</v>
      </c>
      <c r="B60" s="20" t="s">
        <v>163</v>
      </c>
      <c r="C60" s="49">
        <v>270000000</v>
      </c>
      <c r="D60" s="21"/>
      <c r="E60" s="56">
        <f t="shared" si="2"/>
        <v>270000000</v>
      </c>
    </row>
    <row r="61" spans="1:5" s="25" customFormat="1" ht="13.5">
      <c r="A61" s="24" t="s">
        <v>70</v>
      </c>
      <c r="B61" s="20" t="s">
        <v>71</v>
      </c>
      <c r="C61" s="49">
        <v>76000000</v>
      </c>
      <c r="D61" s="21"/>
      <c r="E61" s="56">
        <f t="shared" si="2"/>
        <v>76000000</v>
      </c>
    </row>
    <row r="62" spans="1:5" s="25" customFormat="1" ht="13.5">
      <c r="A62" s="24" t="s">
        <v>72</v>
      </c>
      <c r="B62" s="20" t="s">
        <v>73</v>
      </c>
      <c r="C62" s="49">
        <v>25000000</v>
      </c>
      <c r="D62" s="21"/>
      <c r="E62" s="56">
        <f t="shared" si="2"/>
        <v>25000000</v>
      </c>
    </row>
    <row r="63" spans="1:5" s="25" customFormat="1" ht="13.5">
      <c r="A63" s="24" t="s">
        <v>74</v>
      </c>
      <c r="B63" s="20" t="s">
        <v>223</v>
      </c>
      <c r="C63" s="49">
        <v>182000000</v>
      </c>
      <c r="D63" s="21"/>
      <c r="E63" s="56">
        <f t="shared" si="2"/>
        <v>182000000</v>
      </c>
    </row>
    <row r="64" spans="1:5" s="25" customFormat="1" ht="13.5">
      <c r="A64" s="24" t="s">
        <v>217</v>
      </c>
      <c r="B64" s="20" t="s">
        <v>231</v>
      </c>
      <c r="C64" s="21">
        <v>40000000</v>
      </c>
      <c r="D64" s="21"/>
      <c r="E64" s="56">
        <f t="shared" si="2"/>
        <v>40000000</v>
      </c>
    </row>
    <row r="65" spans="1:5" s="25" customFormat="1" ht="13.5">
      <c r="A65" s="24" t="s">
        <v>229</v>
      </c>
      <c r="B65" s="20" t="s">
        <v>230</v>
      </c>
      <c r="C65" s="21">
        <v>0</v>
      </c>
      <c r="D65" s="21"/>
      <c r="E65" s="56">
        <f t="shared" si="2"/>
        <v>0</v>
      </c>
    </row>
    <row r="66" spans="1:5" s="25" customFormat="1" ht="13.5">
      <c r="A66" s="24" t="s">
        <v>75</v>
      </c>
      <c r="B66" s="20" t="s">
        <v>76</v>
      </c>
      <c r="C66" s="49">
        <v>140000000</v>
      </c>
      <c r="D66" s="21"/>
      <c r="E66" s="56">
        <f t="shared" si="2"/>
        <v>140000000</v>
      </c>
    </row>
    <row r="67" spans="1:5" s="25" customFormat="1" ht="13.5">
      <c r="A67" s="24" t="s">
        <v>77</v>
      </c>
      <c r="B67" s="20" t="s">
        <v>164</v>
      </c>
      <c r="C67" s="49">
        <v>0</v>
      </c>
      <c r="D67" s="21"/>
      <c r="E67" s="56">
        <f t="shared" si="2"/>
        <v>0</v>
      </c>
    </row>
    <row r="68" spans="1:5" s="25" customFormat="1" ht="13.5">
      <c r="A68" s="24" t="s">
        <v>78</v>
      </c>
      <c r="B68" s="20" t="s">
        <v>79</v>
      </c>
      <c r="C68" s="49">
        <v>50000000</v>
      </c>
      <c r="D68" s="21"/>
      <c r="E68" s="56">
        <f t="shared" si="2"/>
        <v>50000000</v>
      </c>
    </row>
    <row r="69" spans="1:5" s="27" customFormat="1" ht="13.5">
      <c r="A69" s="26" t="s">
        <v>176</v>
      </c>
      <c r="B69" s="14" t="s">
        <v>177</v>
      </c>
      <c r="C69" s="15">
        <f>SUM(C70:C71)</f>
        <v>7000000</v>
      </c>
      <c r="D69" s="15">
        <f>SUM(D70:D71)</f>
        <v>0</v>
      </c>
      <c r="E69" s="55">
        <f>SUM(E70:E71)</f>
        <v>7000000</v>
      </c>
    </row>
    <row r="70" spans="1:5" s="27" customFormat="1" ht="13.5">
      <c r="A70" s="24" t="s">
        <v>220</v>
      </c>
      <c r="B70" s="20" t="s">
        <v>221</v>
      </c>
      <c r="C70" s="21">
        <v>0</v>
      </c>
      <c r="D70" s="21"/>
      <c r="E70" s="56">
        <f>+C70+D70</f>
        <v>0</v>
      </c>
    </row>
    <row r="71" spans="1:5" s="25" customFormat="1" ht="13.5">
      <c r="A71" s="24" t="s">
        <v>80</v>
      </c>
      <c r="B71" s="20" t="s">
        <v>81</v>
      </c>
      <c r="C71" s="49">
        <v>7000000</v>
      </c>
      <c r="D71" s="21"/>
      <c r="E71" s="56">
        <f>+C71+D71</f>
        <v>7000000</v>
      </c>
    </row>
    <row r="72" spans="1:5" s="25" customFormat="1" ht="13.5">
      <c r="A72" s="30" t="s">
        <v>222</v>
      </c>
      <c r="B72" s="20" t="s">
        <v>134</v>
      </c>
      <c r="C72" s="21"/>
      <c r="D72" s="21"/>
      <c r="E72" s="56">
        <f>+C72+D72</f>
        <v>0</v>
      </c>
    </row>
    <row r="73" spans="1:5" s="32" customFormat="1" ht="13.5">
      <c r="A73" s="31" t="s">
        <v>137</v>
      </c>
      <c r="B73" s="14" t="s">
        <v>175</v>
      </c>
      <c r="C73" s="15">
        <f>+C74+C122</f>
        <v>84541343000</v>
      </c>
      <c r="D73" s="15">
        <f>+D74+D122</f>
        <v>0</v>
      </c>
      <c r="E73" s="55">
        <f>+E74+E122</f>
        <v>84541343000</v>
      </c>
    </row>
    <row r="74" spans="1:5" s="32" customFormat="1" ht="13.5">
      <c r="A74" s="33" t="s">
        <v>138</v>
      </c>
      <c r="B74" s="14" t="s">
        <v>82</v>
      </c>
      <c r="C74" s="15">
        <f>+C75</f>
        <v>82385254000</v>
      </c>
      <c r="D74" s="15">
        <f>+D75</f>
        <v>0</v>
      </c>
      <c r="E74" s="55">
        <f>+E75</f>
        <v>82385254000</v>
      </c>
    </row>
    <row r="75" spans="1:5" s="32" customFormat="1" ht="13.5">
      <c r="A75" s="34" t="s">
        <v>83</v>
      </c>
      <c r="B75" s="14" t="s">
        <v>84</v>
      </c>
      <c r="C75" s="15">
        <f>+C76+C104</f>
        <v>82385254000</v>
      </c>
      <c r="D75" s="15">
        <f>+D76+D104</f>
        <v>0</v>
      </c>
      <c r="E75" s="55">
        <f>+E76+E104</f>
        <v>82385254000</v>
      </c>
    </row>
    <row r="76" spans="1:5" s="32" customFormat="1" ht="13.5">
      <c r="A76" s="34" t="s">
        <v>85</v>
      </c>
      <c r="B76" s="14" t="s">
        <v>178</v>
      </c>
      <c r="C76" s="15">
        <f>+C77+C88+C92+C97</f>
        <v>72090254000</v>
      </c>
      <c r="D76" s="15">
        <f>+D77+D88+D92+D97</f>
        <v>0</v>
      </c>
      <c r="E76" s="55">
        <f>+E77+E88+E92+E97</f>
        <v>72090254000</v>
      </c>
    </row>
    <row r="77" spans="1:5" s="32" customFormat="1" ht="13.5">
      <c r="A77" s="34" t="s">
        <v>86</v>
      </c>
      <c r="B77" s="14" t="s">
        <v>179</v>
      </c>
      <c r="C77" s="15">
        <f>+C78+C80+C83</f>
        <v>29300000000</v>
      </c>
      <c r="D77" s="15">
        <f>+D78+D80+D83</f>
        <v>0</v>
      </c>
      <c r="E77" s="55">
        <f>+E78+E80+E83</f>
        <v>29300000000</v>
      </c>
    </row>
    <row r="78" spans="1:5" s="36" customFormat="1" ht="13.5">
      <c r="A78" s="35" t="s">
        <v>87</v>
      </c>
      <c r="B78" s="20" t="s">
        <v>180</v>
      </c>
      <c r="C78" s="21">
        <f>+C79</f>
        <v>2800000000</v>
      </c>
      <c r="D78" s="21">
        <f>+D79</f>
        <v>0</v>
      </c>
      <c r="E78" s="56">
        <f>+E79</f>
        <v>2800000000</v>
      </c>
    </row>
    <row r="79" spans="1:5" s="36" customFormat="1" ht="13.5">
      <c r="A79" s="35" t="s">
        <v>88</v>
      </c>
      <c r="B79" s="20" t="s">
        <v>181</v>
      </c>
      <c r="C79" s="21">
        <v>2800000000</v>
      </c>
      <c r="D79" s="21"/>
      <c r="E79" s="56">
        <f>+C79+D79</f>
        <v>2800000000</v>
      </c>
    </row>
    <row r="80" spans="1:5" s="36" customFormat="1" ht="13.5">
      <c r="A80" s="35" t="s">
        <v>89</v>
      </c>
      <c r="B80" s="20" t="s">
        <v>182</v>
      </c>
      <c r="C80" s="21">
        <f>SUM(C81:C82)</f>
        <v>12000000000</v>
      </c>
      <c r="D80" s="21">
        <f>SUM(D81:D82)</f>
        <v>0</v>
      </c>
      <c r="E80" s="56">
        <f>SUM(E81:E82)</f>
        <v>12000000000</v>
      </c>
    </row>
    <row r="81" spans="1:5" s="36" customFormat="1" ht="13.5">
      <c r="A81" s="35" t="s">
        <v>90</v>
      </c>
      <c r="B81" s="20" t="s">
        <v>183</v>
      </c>
      <c r="C81" s="49">
        <v>11150340000</v>
      </c>
      <c r="D81" s="21"/>
      <c r="E81" s="56">
        <f>+C81+D81</f>
        <v>11150340000</v>
      </c>
    </row>
    <row r="82" spans="1:5" s="36" customFormat="1" ht="13.5">
      <c r="A82" s="35" t="s">
        <v>91</v>
      </c>
      <c r="B82" s="20" t="s">
        <v>184</v>
      </c>
      <c r="C82" s="49">
        <v>849660000</v>
      </c>
      <c r="D82" s="21"/>
      <c r="E82" s="56">
        <f>+C82+D82</f>
        <v>849660000</v>
      </c>
    </row>
    <row r="83" spans="1:5" s="36" customFormat="1" ht="13.5">
      <c r="A83" s="35" t="s">
        <v>92</v>
      </c>
      <c r="B83" s="20" t="s">
        <v>185</v>
      </c>
      <c r="C83" s="21">
        <f>SUM(C84:C87)</f>
        <v>14500000000</v>
      </c>
      <c r="D83" s="21">
        <f>SUM(D84:D87)</f>
        <v>0</v>
      </c>
      <c r="E83" s="56">
        <f>SUM(E84:E87)</f>
        <v>14500000000</v>
      </c>
    </row>
    <row r="84" spans="1:5" s="36" customFormat="1" ht="13.5">
      <c r="A84" s="35" t="s">
        <v>93</v>
      </c>
      <c r="B84" s="20" t="s">
        <v>186</v>
      </c>
      <c r="C84" s="49">
        <v>5653924000</v>
      </c>
      <c r="D84" s="21"/>
      <c r="E84" s="56">
        <f>+C84+D84</f>
        <v>5653924000</v>
      </c>
    </row>
    <row r="85" spans="1:5" s="36" customFormat="1" ht="13.5">
      <c r="A85" s="35" t="s">
        <v>94</v>
      </c>
      <c r="B85" s="20" t="s">
        <v>187</v>
      </c>
      <c r="C85" s="49">
        <v>93812000</v>
      </c>
      <c r="D85" s="21"/>
      <c r="E85" s="56">
        <f>+C85+D85</f>
        <v>93812000</v>
      </c>
    </row>
    <row r="86" spans="1:5" s="36" customFormat="1" ht="13.5">
      <c r="A86" s="35" t="s">
        <v>95</v>
      </c>
      <c r="B86" s="20" t="s">
        <v>181</v>
      </c>
      <c r="C86" s="49">
        <v>8189664000</v>
      </c>
      <c r="D86" s="21"/>
      <c r="E86" s="56">
        <f>+C86+D86</f>
        <v>8189664000</v>
      </c>
    </row>
    <row r="87" spans="1:5" s="36" customFormat="1" ht="13.5">
      <c r="A87" s="35" t="s">
        <v>96</v>
      </c>
      <c r="B87" s="20" t="s">
        <v>188</v>
      </c>
      <c r="C87" s="49">
        <v>562600000</v>
      </c>
      <c r="D87" s="21"/>
      <c r="E87" s="56">
        <f>+C87+D87</f>
        <v>562600000</v>
      </c>
    </row>
    <row r="88" spans="1:5" s="32" customFormat="1" ht="13.5">
      <c r="A88" s="34" t="s">
        <v>97</v>
      </c>
      <c r="B88" s="14" t="s">
        <v>189</v>
      </c>
      <c r="C88" s="15">
        <f>+C89</f>
        <v>4705000000</v>
      </c>
      <c r="D88" s="15">
        <f>+D89</f>
        <v>0</v>
      </c>
      <c r="E88" s="55">
        <f>+E89</f>
        <v>4705000000</v>
      </c>
    </row>
    <row r="89" spans="1:5" s="36" customFormat="1" ht="13.5">
      <c r="A89" s="35" t="s">
        <v>98</v>
      </c>
      <c r="B89" s="20" t="s">
        <v>190</v>
      </c>
      <c r="C89" s="21">
        <f>SUM(C90:C91)</f>
        <v>4705000000</v>
      </c>
      <c r="D89" s="21">
        <f>SUM(D90:D91)</f>
        <v>0</v>
      </c>
      <c r="E89" s="56">
        <f>SUM(E90:E91)</f>
        <v>4705000000</v>
      </c>
    </row>
    <row r="90" spans="1:5" s="36" customFormat="1" ht="13.5">
      <c r="A90" s="35" t="s">
        <v>99</v>
      </c>
      <c r="B90" s="20" t="s">
        <v>191</v>
      </c>
      <c r="C90" s="49">
        <v>4566692000</v>
      </c>
      <c r="D90" s="21"/>
      <c r="E90" s="56">
        <f>+C90+D90</f>
        <v>4566692000</v>
      </c>
    </row>
    <row r="91" spans="1:5" s="36" customFormat="1" ht="13.5">
      <c r="A91" s="35" t="s">
        <v>100</v>
      </c>
      <c r="B91" s="20" t="s">
        <v>192</v>
      </c>
      <c r="C91" s="49">
        <v>138308000</v>
      </c>
      <c r="D91" s="21"/>
      <c r="E91" s="56">
        <f>+C91+D91</f>
        <v>138308000</v>
      </c>
    </row>
    <row r="92" spans="1:5" s="32" customFormat="1" ht="13.5">
      <c r="A92" s="34" t="s">
        <v>101</v>
      </c>
      <c r="B92" s="14" t="s">
        <v>102</v>
      </c>
      <c r="C92" s="15">
        <f>+C93</f>
        <v>4200000000</v>
      </c>
      <c r="D92" s="15">
        <f>+D93</f>
        <v>0</v>
      </c>
      <c r="E92" s="55">
        <f>+E93</f>
        <v>4200000000</v>
      </c>
    </row>
    <row r="93" spans="1:5" s="36" customFormat="1" ht="13.5">
      <c r="A93" s="35" t="s">
        <v>103</v>
      </c>
      <c r="B93" s="20" t="s">
        <v>193</v>
      </c>
      <c r="C93" s="21">
        <f>SUM(C94:C96)</f>
        <v>4200000000</v>
      </c>
      <c r="D93" s="21">
        <f>SUM(D94:D96)</f>
        <v>0</v>
      </c>
      <c r="E93" s="56">
        <f>SUM(E94:E96)</f>
        <v>4200000000</v>
      </c>
    </row>
    <row r="94" spans="1:5" s="36" customFormat="1" ht="13.5">
      <c r="A94" s="35" t="s">
        <v>104</v>
      </c>
      <c r="B94" s="20" t="s">
        <v>194</v>
      </c>
      <c r="C94" s="21">
        <v>0</v>
      </c>
      <c r="D94" s="21"/>
      <c r="E94" s="56">
        <f>+C94+D94</f>
        <v>0</v>
      </c>
    </row>
    <row r="95" spans="1:5" s="36" customFormat="1" ht="13.5">
      <c r="A95" s="35" t="s">
        <v>105</v>
      </c>
      <c r="B95" s="20" t="s">
        <v>106</v>
      </c>
      <c r="C95" s="49">
        <v>2903642000</v>
      </c>
      <c r="D95" s="21"/>
      <c r="E95" s="56">
        <f>+C95+D95</f>
        <v>2903642000</v>
      </c>
    </row>
    <row r="96" spans="1:5" s="36" customFormat="1" ht="13.5">
      <c r="A96" s="35" t="s">
        <v>107</v>
      </c>
      <c r="B96" s="20" t="s">
        <v>195</v>
      </c>
      <c r="C96" s="49">
        <v>1296358000</v>
      </c>
      <c r="D96" s="21"/>
      <c r="E96" s="56">
        <f>+C96+D96</f>
        <v>1296358000</v>
      </c>
    </row>
    <row r="97" spans="1:5" s="32" customFormat="1" ht="13.5">
      <c r="A97" s="34" t="s">
        <v>108</v>
      </c>
      <c r="B97" s="14" t="s">
        <v>196</v>
      </c>
      <c r="C97" s="15">
        <f>+C98+C100+C102</f>
        <v>33885254000</v>
      </c>
      <c r="D97" s="15">
        <f>+D98+D100+D102</f>
        <v>0</v>
      </c>
      <c r="E97" s="55">
        <f>+E98+E100+E102</f>
        <v>33885254000</v>
      </c>
    </row>
    <row r="98" spans="1:5" s="36" customFormat="1" ht="13.5">
      <c r="A98" s="35" t="s">
        <v>109</v>
      </c>
      <c r="B98" s="20" t="s">
        <v>197</v>
      </c>
      <c r="C98" s="21">
        <f>+C99</f>
        <v>12000000000</v>
      </c>
      <c r="D98" s="21">
        <f>+D99</f>
        <v>0</v>
      </c>
      <c r="E98" s="56">
        <f>+E99</f>
        <v>12000000000</v>
      </c>
    </row>
    <row r="99" spans="1:5" s="36" customFormat="1" ht="13.5">
      <c r="A99" s="35" t="s">
        <v>110</v>
      </c>
      <c r="B99" s="20" t="s">
        <v>198</v>
      </c>
      <c r="C99" s="50">
        <v>12000000000</v>
      </c>
      <c r="D99" s="21"/>
      <c r="E99" s="56">
        <f>+C99+D99</f>
        <v>12000000000</v>
      </c>
    </row>
    <row r="100" spans="1:5" s="36" customFormat="1" ht="13.5">
      <c r="A100" s="35" t="s">
        <v>111</v>
      </c>
      <c r="B100" s="20" t="s">
        <v>199</v>
      </c>
      <c r="C100" s="21">
        <f>+C101</f>
        <v>6000000000</v>
      </c>
      <c r="D100" s="21">
        <f>+D101</f>
        <v>0</v>
      </c>
      <c r="E100" s="56">
        <f>+E101</f>
        <v>6000000000</v>
      </c>
    </row>
    <row r="101" spans="1:5" s="36" customFormat="1" ht="13.5">
      <c r="A101" s="35" t="s">
        <v>112</v>
      </c>
      <c r="B101" s="20" t="s">
        <v>198</v>
      </c>
      <c r="C101" s="50">
        <v>6000000000</v>
      </c>
      <c r="D101" s="21"/>
      <c r="E101" s="56">
        <f>+C101+D101</f>
        <v>6000000000</v>
      </c>
    </row>
    <row r="102" spans="1:5" s="36" customFormat="1" ht="13.5">
      <c r="A102" s="35" t="s">
        <v>212</v>
      </c>
      <c r="B102" s="20" t="s">
        <v>211</v>
      </c>
      <c r="C102" s="21">
        <f>SUM(C103:C103)</f>
        <v>15885254000</v>
      </c>
      <c r="D102" s="21">
        <f>SUM(D103:D103)</f>
        <v>0</v>
      </c>
      <c r="E102" s="56">
        <f>SUM(E103:E103)</f>
        <v>15885254000</v>
      </c>
    </row>
    <row r="103" spans="1:5" s="36" customFormat="1" ht="13.5">
      <c r="A103" s="35" t="s">
        <v>213</v>
      </c>
      <c r="B103" s="20" t="s">
        <v>214</v>
      </c>
      <c r="C103" s="50">
        <v>15885254000</v>
      </c>
      <c r="D103" s="21"/>
      <c r="E103" s="56">
        <f>+C103+D103</f>
        <v>15885254000</v>
      </c>
    </row>
    <row r="104" spans="1:5" s="32" customFormat="1" ht="13.5">
      <c r="A104" s="34" t="s">
        <v>113</v>
      </c>
      <c r="B104" s="14" t="s">
        <v>200</v>
      </c>
      <c r="C104" s="15">
        <f>+C105+C110+C115+C119</f>
        <v>10295000000</v>
      </c>
      <c r="D104" s="15">
        <f>+D105+D110+D115+D119</f>
        <v>0</v>
      </c>
      <c r="E104" s="55">
        <f>+E105+E110+E115+E119</f>
        <v>10295000000</v>
      </c>
    </row>
    <row r="105" spans="1:5" s="32" customFormat="1" ht="13.5">
      <c r="A105" s="34" t="s">
        <v>114</v>
      </c>
      <c r="B105" s="14" t="s">
        <v>201</v>
      </c>
      <c r="C105" s="15">
        <f>+C106</f>
        <v>1200000000</v>
      </c>
      <c r="D105" s="15">
        <f>+D106</f>
        <v>0</v>
      </c>
      <c r="E105" s="55">
        <f>+E106</f>
        <v>1200000000</v>
      </c>
    </row>
    <row r="106" spans="1:5" s="36" customFormat="1" ht="13.5">
      <c r="A106" s="35" t="s">
        <v>115</v>
      </c>
      <c r="B106" s="20" t="s">
        <v>202</v>
      </c>
      <c r="C106" s="21">
        <f>SUM(C107:C109)</f>
        <v>1200000000</v>
      </c>
      <c r="D106" s="21">
        <f>SUM(D107:D109)</f>
        <v>0</v>
      </c>
      <c r="E106" s="56">
        <f>SUM(E107:E109)</f>
        <v>1200000000</v>
      </c>
    </row>
    <row r="107" spans="1:5" s="36" customFormat="1" ht="13.5">
      <c r="A107" s="35" t="s">
        <v>116</v>
      </c>
      <c r="B107" s="20" t="s">
        <v>203</v>
      </c>
      <c r="C107" s="49">
        <v>190336000</v>
      </c>
      <c r="D107" s="21"/>
      <c r="E107" s="56">
        <f>+C107+D107</f>
        <v>190336000</v>
      </c>
    </row>
    <row r="108" spans="1:5" s="36" customFormat="1" ht="13.5">
      <c r="A108" s="24" t="s">
        <v>225</v>
      </c>
      <c r="B108" s="20" t="s">
        <v>226</v>
      </c>
      <c r="C108" s="49">
        <v>90000000</v>
      </c>
      <c r="D108" s="21"/>
      <c r="E108" s="56">
        <f>+C108+D108</f>
        <v>90000000</v>
      </c>
    </row>
    <row r="109" spans="1:5" s="36" customFormat="1" ht="13.5">
      <c r="A109" s="35" t="s">
        <v>117</v>
      </c>
      <c r="B109" s="20" t="s">
        <v>204</v>
      </c>
      <c r="C109" s="49">
        <v>919664000</v>
      </c>
      <c r="D109" s="21"/>
      <c r="E109" s="56">
        <f>+C109+D109</f>
        <v>919664000</v>
      </c>
    </row>
    <row r="110" spans="1:5" s="32" customFormat="1" ht="13.5">
      <c r="A110" s="34" t="s">
        <v>118</v>
      </c>
      <c r="B110" s="14" t="s">
        <v>119</v>
      </c>
      <c r="C110" s="15">
        <f>+C111</f>
        <v>690000000</v>
      </c>
      <c r="D110" s="15">
        <f>+D111</f>
        <v>0</v>
      </c>
      <c r="E110" s="55">
        <f>+E111</f>
        <v>690000000</v>
      </c>
    </row>
    <row r="111" spans="1:5" s="36" customFormat="1" ht="13.5">
      <c r="A111" s="35" t="s">
        <v>120</v>
      </c>
      <c r="B111" s="20" t="s">
        <v>121</v>
      </c>
      <c r="C111" s="21">
        <f>SUM(C112:C114)</f>
        <v>690000000</v>
      </c>
      <c r="D111" s="21">
        <f>SUM(D112:D114)</f>
        <v>0</v>
      </c>
      <c r="E111" s="56">
        <f>SUM(E112:E114)</f>
        <v>690000000</v>
      </c>
    </row>
    <row r="112" spans="1:5" s="36" customFormat="1" ht="13.5">
      <c r="A112" s="35" t="s">
        <v>122</v>
      </c>
      <c r="B112" s="20" t="s">
        <v>123</v>
      </c>
      <c r="C112" s="49">
        <v>690000000</v>
      </c>
      <c r="D112" s="21"/>
      <c r="E112" s="56">
        <f>+C112+D112</f>
        <v>690000000</v>
      </c>
    </row>
    <row r="113" spans="1:5" s="36" customFormat="1" ht="13.5">
      <c r="A113" s="35" t="s">
        <v>124</v>
      </c>
      <c r="B113" s="20" t="s">
        <v>209</v>
      </c>
      <c r="C113" s="21">
        <v>0</v>
      </c>
      <c r="D113" s="21"/>
      <c r="E113" s="56">
        <f>+C113+D113</f>
        <v>0</v>
      </c>
    </row>
    <row r="114" spans="1:5" s="36" customFormat="1" ht="13.5">
      <c r="A114" s="35" t="s">
        <v>125</v>
      </c>
      <c r="B114" s="20" t="s">
        <v>210</v>
      </c>
      <c r="C114" s="21">
        <v>0</v>
      </c>
      <c r="D114" s="21"/>
      <c r="E114" s="56">
        <f>+C114+D114</f>
        <v>0</v>
      </c>
    </row>
    <row r="115" spans="1:5" s="32" customFormat="1" ht="13.5">
      <c r="A115" s="34" t="s">
        <v>126</v>
      </c>
      <c r="B115" s="14" t="s">
        <v>205</v>
      </c>
      <c r="C115" s="15">
        <f>+C116</f>
        <v>3405000000</v>
      </c>
      <c r="D115" s="15">
        <f>+D116</f>
        <v>0</v>
      </c>
      <c r="E115" s="55">
        <f>+E116</f>
        <v>3405000000</v>
      </c>
    </row>
    <row r="116" spans="1:5" s="36" customFormat="1" ht="13.5">
      <c r="A116" s="35" t="s">
        <v>127</v>
      </c>
      <c r="B116" s="20" t="s">
        <v>205</v>
      </c>
      <c r="C116" s="21">
        <f>SUM(C117:C118)</f>
        <v>3405000000</v>
      </c>
      <c r="D116" s="21">
        <f>SUM(D117:D118)</f>
        <v>0</v>
      </c>
      <c r="E116" s="56">
        <f>SUM(E117:E118)</f>
        <v>3405000000</v>
      </c>
    </row>
    <row r="117" spans="1:5" s="36" customFormat="1" ht="13.5">
      <c r="A117" s="35" t="s">
        <v>128</v>
      </c>
      <c r="B117" s="20" t="s">
        <v>206</v>
      </c>
      <c r="C117" s="49">
        <v>2238037000</v>
      </c>
      <c r="D117" s="21"/>
      <c r="E117" s="56">
        <f>+C117+D117</f>
        <v>2238037000</v>
      </c>
    </row>
    <row r="118" spans="1:5" s="36" customFormat="1" ht="13.5">
      <c r="A118" s="35" t="s">
        <v>129</v>
      </c>
      <c r="B118" s="20" t="s">
        <v>207</v>
      </c>
      <c r="C118" s="49">
        <v>1166963000</v>
      </c>
      <c r="D118" s="21"/>
      <c r="E118" s="56">
        <f>+C118+D118</f>
        <v>1166963000</v>
      </c>
    </row>
    <row r="119" spans="1:5" s="32" customFormat="1" ht="13.5">
      <c r="A119" s="34" t="s">
        <v>130</v>
      </c>
      <c r="B119" s="14" t="s">
        <v>131</v>
      </c>
      <c r="C119" s="15">
        <f aca="true" t="shared" si="3" ref="C119:E120">+C120</f>
        <v>5000000000</v>
      </c>
      <c r="D119" s="15">
        <f t="shared" si="3"/>
        <v>0</v>
      </c>
      <c r="E119" s="55">
        <f t="shared" si="3"/>
        <v>5000000000</v>
      </c>
    </row>
    <row r="120" spans="1:5" s="36" customFormat="1" ht="13.5">
      <c r="A120" s="35" t="s">
        <v>132</v>
      </c>
      <c r="B120" s="20" t="s">
        <v>224</v>
      </c>
      <c r="C120" s="21">
        <f t="shared" si="3"/>
        <v>5000000000</v>
      </c>
      <c r="D120" s="21">
        <f t="shared" si="3"/>
        <v>0</v>
      </c>
      <c r="E120" s="56">
        <f t="shared" si="3"/>
        <v>5000000000</v>
      </c>
    </row>
    <row r="121" spans="1:5" s="36" customFormat="1" ht="13.5">
      <c r="A121" s="35" t="s">
        <v>133</v>
      </c>
      <c r="B121" s="20" t="s">
        <v>208</v>
      </c>
      <c r="C121" s="50">
        <v>5000000000</v>
      </c>
      <c r="D121" s="21"/>
      <c r="E121" s="56">
        <f>+C121+D121</f>
        <v>5000000000</v>
      </c>
    </row>
    <row r="122" spans="1:5" s="13" customFormat="1" ht="13.5">
      <c r="A122" s="37" t="s">
        <v>135</v>
      </c>
      <c r="B122" s="37" t="s">
        <v>134</v>
      </c>
      <c r="C122" s="38">
        <f>+C123</f>
        <v>2156089000</v>
      </c>
      <c r="D122" s="38">
        <f>+D123</f>
        <v>0</v>
      </c>
      <c r="E122" s="59">
        <f>+E123</f>
        <v>2156089000</v>
      </c>
    </row>
    <row r="123" spans="1:5" ht="13.5">
      <c r="A123" s="39" t="s">
        <v>135</v>
      </c>
      <c r="B123" s="39" t="s">
        <v>134</v>
      </c>
      <c r="C123" s="40">
        <v>2156089000</v>
      </c>
      <c r="D123" s="40"/>
      <c r="E123" s="56">
        <f>+C123+D123</f>
        <v>2156089000</v>
      </c>
    </row>
    <row r="124" spans="1:5" ht="13.5">
      <c r="A124" s="41"/>
      <c r="B124" s="41"/>
      <c r="C124" s="42"/>
      <c r="D124" s="41"/>
      <c r="E124" s="60"/>
    </row>
    <row r="125" spans="1:5" ht="13.5">
      <c r="A125" s="41"/>
      <c r="B125" s="41"/>
      <c r="C125" s="42"/>
      <c r="D125" s="41"/>
      <c r="E125" s="60"/>
    </row>
    <row r="126" spans="1:5" ht="13.5">
      <c r="A126" s="41"/>
      <c r="B126" s="41"/>
      <c r="C126" s="42"/>
      <c r="D126" s="41"/>
      <c r="E126" s="60"/>
    </row>
    <row r="127" spans="1:5" ht="13.5">
      <c r="A127" s="41"/>
      <c r="B127" s="41"/>
      <c r="C127" s="42"/>
      <c r="D127" s="41"/>
      <c r="E127" s="60"/>
    </row>
    <row r="128" spans="1:5" ht="13.5">
      <c r="A128" s="41"/>
      <c r="B128" s="41"/>
      <c r="C128" s="42"/>
      <c r="D128" s="41"/>
      <c r="E128" s="60"/>
    </row>
    <row r="129" spans="1:5" ht="17.25">
      <c r="A129" s="41"/>
      <c r="B129" s="41"/>
      <c r="C129" s="42"/>
      <c r="D129" s="89"/>
      <c r="E129" s="89"/>
    </row>
    <row r="130" spans="1:5" ht="13.5">
      <c r="A130" s="41"/>
      <c r="B130" s="41"/>
      <c r="C130" s="42"/>
      <c r="D130" s="90"/>
      <c r="E130" s="90"/>
    </row>
    <row r="131" spans="1:5" s="44" customFormat="1" ht="13.5">
      <c r="A131" s="43"/>
      <c r="B131" s="43"/>
      <c r="C131" s="42"/>
      <c r="D131" s="1"/>
      <c r="E131" s="61"/>
    </row>
    <row r="132" spans="1:5" s="44" customFormat="1" ht="13.5">
      <c r="A132" s="43"/>
      <c r="B132" s="43"/>
      <c r="C132" s="42"/>
      <c r="D132" s="2"/>
      <c r="E132" s="61"/>
    </row>
    <row r="133" spans="1:5" s="44" customFormat="1" ht="13.5">
      <c r="A133" s="43"/>
      <c r="B133" s="43"/>
      <c r="C133" s="42"/>
      <c r="D133" s="2"/>
      <c r="E133" s="61"/>
    </row>
  </sheetData>
  <sheetProtection/>
  <mergeCells count="3">
    <mergeCell ref="B5:E5"/>
    <mergeCell ref="D129:E129"/>
    <mergeCell ref="D130:E13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C49" sqref="C49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18.140625" style="6" customWidth="1"/>
    <col min="5" max="5" width="19.7109375" style="62" bestFit="1" customWidth="1"/>
    <col min="6" max="6" width="3.28125" style="6" bestFit="1" customWidth="1"/>
    <col min="7" max="7" width="13.7109375" style="6" bestFit="1" customWidth="1"/>
    <col min="8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236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5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</row>
    <row r="8" spans="1:6" s="17" customFormat="1" ht="13.5">
      <c r="A8" s="14" t="s">
        <v>136</v>
      </c>
      <c r="B8" s="14" t="s">
        <v>0</v>
      </c>
      <c r="C8" s="15">
        <f>+C9+C73</f>
        <v>109700754000</v>
      </c>
      <c r="D8" s="15">
        <f>+D9+D73</f>
        <v>0</v>
      </c>
      <c r="E8" s="55">
        <f>+E9+E73</f>
        <v>109700754000</v>
      </c>
      <c r="F8" s="48">
        <f>+C8-E8</f>
        <v>0</v>
      </c>
    </row>
    <row r="9" spans="1:6" s="17" customFormat="1" ht="13.5">
      <c r="A9" s="18" t="s">
        <v>215</v>
      </c>
      <c r="B9" s="14" t="s">
        <v>1</v>
      </c>
      <c r="C9" s="15">
        <f>+C10+C46+C72</f>
        <v>25159411000</v>
      </c>
      <c r="D9" s="15">
        <f>+D10+D46+D72</f>
        <v>0</v>
      </c>
      <c r="E9" s="55">
        <f>+E10+E46+E72</f>
        <v>25159411000</v>
      </c>
      <c r="F9" s="16"/>
    </row>
    <row r="10" spans="1:6" s="17" customFormat="1" ht="13.5">
      <c r="A10" s="19" t="s">
        <v>216</v>
      </c>
      <c r="B10" s="14" t="s">
        <v>2</v>
      </c>
      <c r="C10" s="15">
        <f>+C11+C27+C31</f>
        <v>18959411000</v>
      </c>
      <c r="D10" s="15">
        <f>+D11+D27+D31</f>
        <v>0</v>
      </c>
      <c r="E10" s="55">
        <f>+E11+E27+E31</f>
        <v>18959411000</v>
      </c>
      <c r="F10" s="17" t="s">
        <v>170</v>
      </c>
    </row>
    <row r="11" spans="1:5" s="17" customFormat="1" ht="13.5">
      <c r="A11" s="14" t="s">
        <v>3</v>
      </c>
      <c r="B11" s="14" t="s">
        <v>139</v>
      </c>
      <c r="C11" s="15">
        <f>SUM(C12:C26)</f>
        <v>11557881000</v>
      </c>
      <c r="D11" s="15">
        <f>SUM(D12:D26)</f>
        <v>0</v>
      </c>
      <c r="E11" s="55">
        <f>SUM(E12:E26)</f>
        <v>11557881000</v>
      </c>
    </row>
    <row r="12" spans="1:5" s="22" customFormat="1" ht="13.5">
      <c r="A12" s="20" t="s">
        <v>4</v>
      </c>
      <c r="B12" s="20" t="s">
        <v>140</v>
      </c>
      <c r="C12" s="49">
        <v>5968143000</v>
      </c>
      <c r="D12" s="21"/>
      <c r="E12" s="56">
        <f aca="true" t="shared" si="0" ref="E12:E26">+C12+D12</f>
        <v>5968143000</v>
      </c>
    </row>
    <row r="13" spans="1:5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</row>
    <row r="14" spans="1:5" s="22" customFormat="1" ht="13.5">
      <c r="A14" s="20" t="s">
        <v>6</v>
      </c>
      <c r="B14" s="20" t="s">
        <v>142</v>
      </c>
      <c r="C14" s="49">
        <v>449191000</v>
      </c>
      <c r="D14" s="21">
        <v>-1100000</v>
      </c>
      <c r="E14" s="56">
        <f t="shared" si="0"/>
        <v>448091000</v>
      </c>
    </row>
    <row r="15" spans="1:5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</row>
    <row r="16" spans="1:5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</row>
    <row r="17" spans="1:5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</row>
    <row r="18" spans="1:5" s="22" customFormat="1" ht="13.5">
      <c r="A18" s="20" t="s">
        <v>11</v>
      </c>
      <c r="B18" s="20" t="s">
        <v>12</v>
      </c>
      <c r="C18" s="49">
        <v>967437000</v>
      </c>
      <c r="D18" s="21"/>
      <c r="E18" s="56">
        <f t="shared" si="0"/>
        <v>967437000</v>
      </c>
    </row>
    <row r="19" spans="1:5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</row>
    <row r="20" spans="1:5" s="22" customFormat="1" ht="13.5">
      <c r="A20" s="20" t="s">
        <v>15</v>
      </c>
      <c r="B20" s="20" t="s">
        <v>16</v>
      </c>
      <c r="C20" s="49">
        <v>327720000</v>
      </c>
      <c r="D20" s="21"/>
      <c r="E20" s="56">
        <f t="shared" si="0"/>
        <v>327720000</v>
      </c>
    </row>
    <row r="21" spans="1:7" s="25" customFormat="1" ht="13.5">
      <c r="A21" s="24" t="s">
        <v>17</v>
      </c>
      <c r="B21" s="20" t="s">
        <v>145</v>
      </c>
      <c r="C21" s="49">
        <v>1791235000</v>
      </c>
      <c r="D21" s="21"/>
      <c r="E21" s="56">
        <f t="shared" si="0"/>
        <v>1791235000</v>
      </c>
      <c r="G21" s="64"/>
    </row>
    <row r="22" spans="1:5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</row>
    <row r="23" spans="1:5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</row>
    <row r="24" spans="1:5" s="25" customFormat="1" ht="13.5">
      <c r="A24" s="24" t="s">
        <v>171</v>
      </c>
      <c r="B24" s="20" t="s">
        <v>172</v>
      </c>
      <c r="C24" s="49">
        <v>173900000</v>
      </c>
      <c r="D24" s="21">
        <v>1100000</v>
      </c>
      <c r="E24" s="56">
        <f t="shared" si="0"/>
        <v>175000000</v>
      </c>
    </row>
    <row r="25" spans="1:5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</row>
    <row r="26" spans="1:5" s="25" customFormat="1" ht="13.5">
      <c r="A26" s="24" t="s">
        <v>23</v>
      </c>
      <c r="B26" s="20" t="s">
        <v>147</v>
      </c>
      <c r="C26" s="49">
        <v>103452000</v>
      </c>
      <c r="D26" s="21"/>
      <c r="E26" s="56">
        <f t="shared" si="0"/>
        <v>103452000</v>
      </c>
    </row>
    <row r="27" spans="1:5" s="27" customFormat="1" ht="13.5">
      <c r="A27" s="26" t="s">
        <v>24</v>
      </c>
      <c r="B27" s="14" t="s">
        <v>25</v>
      </c>
      <c r="C27" s="15">
        <f>+C29+C30</f>
        <v>3455510000</v>
      </c>
      <c r="D27" s="15">
        <f>+D29+D30</f>
        <v>0</v>
      </c>
      <c r="E27" s="57">
        <f>+E29+E30</f>
        <v>3455510000</v>
      </c>
    </row>
    <row r="28" spans="1:5" s="25" customFormat="1" ht="13.5">
      <c r="A28" s="24" t="s">
        <v>26</v>
      </c>
      <c r="B28" s="20" t="s">
        <v>27</v>
      </c>
      <c r="C28" s="21">
        <f>+C29</f>
        <v>2695000000</v>
      </c>
      <c r="D28" s="21">
        <f>+D29</f>
        <v>0</v>
      </c>
      <c r="E28" s="58">
        <f>+E29</f>
        <v>2695000000</v>
      </c>
    </row>
    <row r="29" spans="1:5" s="25" customFormat="1" ht="13.5">
      <c r="A29" s="24" t="s">
        <v>28</v>
      </c>
      <c r="B29" s="20" t="s">
        <v>29</v>
      </c>
      <c r="C29" s="49">
        <v>2695000000</v>
      </c>
      <c r="D29" s="21"/>
      <c r="E29" s="56">
        <f>+C29+D29</f>
        <v>2695000000</v>
      </c>
    </row>
    <row r="30" spans="1:5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</row>
    <row r="31" spans="1:5" s="27" customFormat="1" ht="13.5">
      <c r="A31" s="26" t="s">
        <v>31</v>
      </c>
      <c r="B31" s="14" t="s">
        <v>149</v>
      </c>
      <c r="C31" s="15">
        <f>+C32+C38</f>
        <v>3946020000</v>
      </c>
      <c r="D31" s="15">
        <f>+D32+D38</f>
        <v>0</v>
      </c>
      <c r="E31" s="57">
        <f>+E32+E38</f>
        <v>3946020000</v>
      </c>
    </row>
    <row r="32" spans="1:5" s="27" customFormat="1" ht="13.5">
      <c r="A32" s="26" t="s">
        <v>32</v>
      </c>
      <c r="B32" s="14" t="s">
        <v>33</v>
      </c>
      <c r="C32" s="15">
        <f>SUM(C33:C37)</f>
        <v>2449481000</v>
      </c>
      <c r="D32" s="15">
        <f>SUM(D33:D37)</f>
        <v>0</v>
      </c>
      <c r="E32" s="57">
        <f>SUM(E33:E37)</f>
        <v>2449481000</v>
      </c>
    </row>
    <row r="33" spans="1:5" s="25" customFormat="1" ht="13.5">
      <c r="A33" s="24" t="s">
        <v>34</v>
      </c>
      <c r="B33" s="20" t="s">
        <v>150</v>
      </c>
      <c r="C33" s="49">
        <v>597764000</v>
      </c>
      <c r="D33" s="21"/>
      <c r="E33" s="56">
        <f>+C33+D33</f>
        <v>597764000</v>
      </c>
    </row>
    <row r="34" spans="1:5" s="25" customFormat="1" ht="13.5">
      <c r="A34" s="24" t="s">
        <v>35</v>
      </c>
      <c r="B34" s="20" t="s">
        <v>36</v>
      </c>
      <c r="C34" s="49">
        <v>575307000</v>
      </c>
      <c r="D34" s="21"/>
      <c r="E34" s="56">
        <f>+C34+D34</f>
        <v>575307000</v>
      </c>
    </row>
    <row r="35" spans="1:5" s="25" customFormat="1" ht="13.5">
      <c r="A35" s="24" t="s">
        <v>37</v>
      </c>
      <c r="B35" s="20" t="s">
        <v>38</v>
      </c>
      <c r="C35" s="49">
        <v>773673000</v>
      </c>
      <c r="D35" s="21"/>
      <c r="E35" s="56">
        <f>+C35+D35</f>
        <v>773673000</v>
      </c>
    </row>
    <row r="36" spans="1:5" s="25" customFormat="1" ht="13.5">
      <c r="A36" s="24" t="s">
        <v>39</v>
      </c>
      <c r="B36" s="20" t="s">
        <v>151</v>
      </c>
      <c r="C36" s="49">
        <v>83336000</v>
      </c>
      <c r="D36" s="21"/>
      <c r="E36" s="56">
        <f>+C36+D36</f>
        <v>83336000</v>
      </c>
    </row>
    <row r="37" spans="1:5" s="25" customFormat="1" ht="13.5">
      <c r="A37" s="24" t="s">
        <v>40</v>
      </c>
      <c r="B37" s="20" t="s">
        <v>152</v>
      </c>
      <c r="C37" s="49">
        <v>419401000</v>
      </c>
      <c r="D37" s="21"/>
      <c r="E37" s="56">
        <f>+C37+D37</f>
        <v>419401000</v>
      </c>
    </row>
    <row r="38" spans="1:5" s="27" customFormat="1" ht="13.5">
      <c r="A38" s="26" t="s">
        <v>41</v>
      </c>
      <c r="B38" s="14" t="s">
        <v>153</v>
      </c>
      <c r="C38" s="15">
        <f>SUM(C39:C45)</f>
        <v>1496539000</v>
      </c>
      <c r="D38" s="15">
        <f>SUM(D39:D45)</f>
        <v>0</v>
      </c>
      <c r="E38" s="57">
        <f>SUM(E39:E45)</f>
        <v>1496539000</v>
      </c>
    </row>
    <row r="39" spans="1:5" s="25" customFormat="1" ht="13.5">
      <c r="A39" s="24" t="s">
        <v>42</v>
      </c>
      <c r="B39" s="20" t="s">
        <v>154</v>
      </c>
      <c r="C39" s="49">
        <v>458170000</v>
      </c>
      <c r="D39" s="21"/>
      <c r="E39" s="56">
        <f aca="true" t="shared" si="1" ref="E39:E45">+C39+D39</f>
        <v>458170000</v>
      </c>
    </row>
    <row r="40" spans="1:5" s="25" customFormat="1" ht="13.5">
      <c r="A40" s="24" t="s">
        <v>43</v>
      </c>
      <c r="B40" s="20" t="s">
        <v>155</v>
      </c>
      <c r="C40" s="49">
        <v>516938000</v>
      </c>
      <c r="D40" s="21"/>
      <c r="E40" s="56">
        <f t="shared" si="1"/>
        <v>516938000</v>
      </c>
    </row>
    <row r="41" spans="1:5" s="25" customFormat="1" ht="13.5">
      <c r="A41" s="24" t="s">
        <v>44</v>
      </c>
      <c r="B41" s="20" t="s">
        <v>45</v>
      </c>
      <c r="C41" s="49">
        <v>52425000</v>
      </c>
      <c r="D41" s="21"/>
      <c r="E41" s="56">
        <f t="shared" si="1"/>
        <v>52425000</v>
      </c>
    </row>
    <row r="42" spans="1:5" s="25" customFormat="1" ht="13.5">
      <c r="A42" s="24" t="s">
        <v>46</v>
      </c>
      <c r="B42" s="20" t="s">
        <v>47</v>
      </c>
      <c r="C42" s="49">
        <v>314551000</v>
      </c>
      <c r="D42" s="21"/>
      <c r="E42" s="56">
        <f t="shared" si="1"/>
        <v>314551000</v>
      </c>
    </row>
    <row r="43" spans="1:5" s="25" customFormat="1" ht="13.5">
      <c r="A43" s="24" t="s">
        <v>48</v>
      </c>
      <c r="B43" s="20" t="s">
        <v>49</v>
      </c>
      <c r="C43" s="49">
        <v>52425000</v>
      </c>
      <c r="D43" s="21"/>
      <c r="E43" s="56">
        <f t="shared" si="1"/>
        <v>52425000</v>
      </c>
    </row>
    <row r="44" spans="1:5" s="25" customFormat="1" ht="13.5">
      <c r="A44" s="24" t="s">
        <v>50</v>
      </c>
      <c r="B44" s="20" t="s">
        <v>156</v>
      </c>
      <c r="C44" s="49">
        <v>100830000</v>
      </c>
      <c r="D44" s="21"/>
      <c r="E44" s="56">
        <f t="shared" si="1"/>
        <v>100830000</v>
      </c>
    </row>
    <row r="45" spans="1:5" s="25" customFormat="1" ht="13.5">
      <c r="A45" s="24" t="s">
        <v>169</v>
      </c>
      <c r="B45" s="20" t="s">
        <v>168</v>
      </c>
      <c r="C45" s="21">
        <v>1200000</v>
      </c>
      <c r="D45" s="21"/>
      <c r="E45" s="56">
        <f t="shared" si="1"/>
        <v>1200000</v>
      </c>
    </row>
    <row r="46" spans="1:6" s="27" customFormat="1" ht="13.5">
      <c r="A46" s="28" t="s">
        <v>157</v>
      </c>
      <c r="B46" s="14" t="s">
        <v>51</v>
      </c>
      <c r="C46" s="15">
        <f>+C47+C53+C69</f>
        <v>6200000000</v>
      </c>
      <c r="D46" s="15">
        <f>+D47+D53+D69</f>
        <v>0</v>
      </c>
      <c r="E46" s="57">
        <f>+E47+E53+E69</f>
        <v>6200000000</v>
      </c>
      <c r="F46" s="29" t="s">
        <v>170</v>
      </c>
    </row>
    <row r="47" spans="1:6" s="27" customFormat="1" ht="13.5">
      <c r="A47" s="26" t="s">
        <v>52</v>
      </c>
      <c r="B47" s="14" t="s">
        <v>158</v>
      </c>
      <c r="C47" s="15">
        <f>SUM(C48:C52)</f>
        <v>1987900000</v>
      </c>
      <c r="D47" s="15">
        <f>SUM(D48:D52)</f>
        <v>0</v>
      </c>
      <c r="E47" s="57">
        <f>SUM(E48:E52)</f>
        <v>1987900000</v>
      </c>
      <c r="F47" s="27" t="s">
        <v>170</v>
      </c>
    </row>
    <row r="48" spans="1:5" s="25" customFormat="1" ht="13.5">
      <c r="A48" s="24" t="s">
        <v>53</v>
      </c>
      <c r="B48" s="20" t="s">
        <v>159</v>
      </c>
      <c r="C48" s="49">
        <v>3400000</v>
      </c>
      <c r="D48" s="21"/>
      <c r="E48" s="56">
        <f>+C48+D48</f>
        <v>3400000</v>
      </c>
    </row>
    <row r="49" spans="1:5" s="25" customFormat="1" ht="13.5">
      <c r="A49" s="24" t="s">
        <v>54</v>
      </c>
      <c r="B49" s="24" t="s">
        <v>55</v>
      </c>
      <c r="C49" s="49">
        <v>1500000000</v>
      </c>
      <c r="D49" s="23"/>
      <c r="E49" s="58">
        <f>+C49+D49</f>
        <v>1500000000</v>
      </c>
    </row>
    <row r="50" spans="1:5" s="25" customFormat="1" ht="13.5">
      <c r="A50" s="24" t="s">
        <v>56</v>
      </c>
      <c r="B50" s="20" t="s">
        <v>160</v>
      </c>
      <c r="C50" s="49">
        <v>131500000</v>
      </c>
      <c r="D50" s="21"/>
      <c r="E50" s="56">
        <f>+C50+D50</f>
        <v>131500000</v>
      </c>
    </row>
    <row r="51" spans="1:5" s="25" customFormat="1" ht="13.5">
      <c r="A51" s="24" t="s">
        <v>57</v>
      </c>
      <c r="B51" s="20" t="s">
        <v>58</v>
      </c>
      <c r="C51" s="49">
        <v>328000000</v>
      </c>
      <c r="D51" s="21"/>
      <c r="E51" s="56">
        <f>+C51+D51</f>
        <v>328000000</v>
      </c>
    </row>
    <row r="52" spans="1:5" s="25" customFormat="1" ht="13.5">
      <c r="A52" s="24" t="s">
        <v>174</v>
      </c>
      <c r="B52" s="20" t="s">
        <v>173</v>
      </c>
      <c r="C52" s="49">
        <v>25000000</v>
      </c>
      <c r="D52" s="21"/>
      <c r="E52" s="56">
        <f>+C52+D52</f>
        <v>25000000</v>
      </c>
    </row>
    <row r="53" spans="1:6" s="27" customFormat="1" ht="13.5">
      <c r="A53" s="26" t="s">
        <v>59</v>
      </c>
      <c r="B53" s="14" t="s">
        <v>161</v>
      </c>
      <c r="C53" s="15">
        <f>SUM(C54:C68)</f>
        <v>4205100000</v>
      </c>
      <c r="D53" s="15">
        <f>SUM(D54:D68)</f>
        <v>0</v>
      </c>
      <c r="E53" s="57">
        <f>SUM(E54:E68)</f>
        <v>4205100000</v>
      </c>
      <c r="F53" s="29" t="s">
        <v>170</v>
      </c>
    </row>
    <row r="54" spans="1:5" s="25" customFormat="1" ht="13.5">
      <c r="A54" s="24" t="s">
        <v>60</v>
      </c>
      <c r="B54" s="20" t="s">
        <v>61</v>
      </c>
      <c r="C54" s="49">
        <v>140000000</v>
      </c>
      <c r="D54" s="21"/>
      <c r="E54" s="56">
        <f aca="true" t="shared" si="2" ref="E54:E68">+C54+D54</f>
        <v>140000000</v>
      </c>
    </row>
    <row r="55" spans="1:5" s="25" customFormat="1" ht="13.5">
      <c r="A55" s="24" t="s">
        <v>218</v>
      </c>
      <c r="B55" s="20" t="s">
        <v>219</v>
      </c>
      <c r="C55" s="21">
        <v>0</v>
      </c>
      <c r="D55" s="21">
        <v>6500000</v>
      </c>
      <c r="E55" s="56">
        <f t="shared" si="2"/>
        <v>6500000</v>
      </c>
    </row>
    <row r="56" spans="1:5" s="25" customFormat="1" ht="13.5">
      <c r="A56" s="24" t="s">
        <v>62</v>
      </c>
      <c r="B56" s="20" t="s">
        <v>162</v>
      </c>
      <c r="C56" s="49">
        <v>1180000000</v>
      </c>
      <c r="D56" s="21"/>
      <c r="E56" s="56">
        <f t="shared" si="2"/>
        <v>1180000000</v>
      </c>
    </row>
    <row r="57" spans="1:5" s="25" customFormat="1" ht="13.5">
      <c r="A57" s="24" t="s">
        <v>63</v>
      </c>
      <c r="B57" s="20" t="s">
        <v>64</v>
      </c>
      <c r="C57" s="49">
        <v>140000000</v>
      </c>
      <c r="D57" s="21"/>
      <c r="E57" s="56">
        <f t="shared" si="2"/>
        <v>140000000</v>
      </c>
    </row>
    <row r="58" spans="1:5" s="25" customFormat="1" ht="13.5">
      <c r="A58" s="24" t="s">
        <v>65</v>
      </c>
      <c r="B58" s="20" t="s">
        <v>66</v>
      </c>
      <c r="C58" s="49">
        <v>1667600000</v>
      </c>
      <c r="D58" s="21">
        <v>-6500000</v>
      </c>
      <c r="E58" s="56">
        <f t="shared" si="2"/>
        <v>1661100000</v>
      </c>
    </row>
    <row r="59" spans="1:5" s="25" customFormat="1" ht="13.5">
      <c r="A59" s="24" t="s">
        <v>67</v>
      </c>
      <c r="B59" s="20" t="s">
        <v>68</v>
      </c>
      <c r="C59" s="49">
        <v>294500000</v>
      </c>
      <c r="D59" s="21"/>
      <c r="E59" s="56">
        <f t="shared" si="2"/>
        <v>294500000</v>
      </c>
    </row>
    <row r="60" spans="1:5" s="25" customFormat="1" ht="13.5">
      <c r="A60" s="24" t="s">
        <v>69</v>
      </c>
      <c r="B60" s="20" t="s">
        <v>163</v>
      </c>
      <c r="C60" s="49">
        <v>270000000</v>
      </c>
      <c r="D60" s="21"/>
      <c r="E60" s="56">
        <f t="shared" si="2"/>
        <v>270000000</v>
      </c>
    </row>
    <row r="61" spans="1:5" s="25" customFormat="1" ht="13.5">
      <c r="A61" s="24" t="s">
        <v>70</v>
      </c>
      <c r="B61" s="20" t="s">
        <v>71</v>
      </c>
      <c r="C61" s="49">
        <v>76000000</v>
      </c>
      <c r="D61" s="21"/>
      <c r="E61" s="56">
        <f t="shared" si="2"/>
        <v>76000000</v>
      </c>
    </row>
    <row r="62" spans="1:5" s="25" customFormat="1" ht="13.5">
      <c r="A62" s="24" t="s">
        <v>72</v>
      </c>
      <c r="B62" s="20" t="s">
        <v>73</v>
      </c>
      <c r="C62" s="49">
        <v>25000000</v>
      </c>
      <c r="D62" s="21"/>
      <c r="E62" s="56">
        <f t="shared" si="2"/>
        <v>25000000</v>
      </c>
    </row>
    <row r="63" spans="1:5" s="25" customFormat="1" ht="13.5">
      <c r="A63" s="24" t="s">
        <v>74</v>
      </c>
      <c r="B63" s="20" t="s">
        <v>223</v>
      </c>
      <c r="C63" s="49">
        <v>182000000</v>
      </c>
      <c r="D63" s="21"/>
      <c r="E63" s="56">
        <f t="shared" si="2"/>
        <v>182000000</v>
      </c>
    </row>
    <row r="64" spans="1:5" s="25" customFormat="1" ht="13.5">
      <c r="A64" s="24" t="s">
        <v>217</v>
      </c>
      <c r="B64" s="20" t="s">
        <v>231</v>
      </c>
      <c r="C64" s="21">
        <v>40000000</v>
      </c>
      <c r="D64" s="21"/>
      <c r="E64" s="56">
        <f t="shared" si="2"/>
        <v>40000000</v>
      </c>
    </row>
    <row r="65" spans="1:5" s="25" customFormat="1" ht="13.5">
      <c r="A65" s="24" t="s">
        <v>229</v>
      </c>
      <c r="B65" s="20" t="s">
        <v>230</v>
      </c>
      <c r="C65" s="21"/>
      <c r="D65" s="21"/>
      <c r="E65" s="56">
        <f t="shared" si="2"/>
        <v>0</v>
      </c>
    </row>
    <row r="66" spans="1:5" s="25" customFormat="1" ht="13.5">
      <c r="A66" s="24" t="s">
        <v>75</v>
      </c>
      <c r="B66" s="20" t="s">
        <v>76</v>
      </c>
      <c r="C66" s="49">
        <v>140000000</v>
      </c>
      <c r="D66" s="21"/>
      <c r="E66" s="56">
        <f t="shared" si="2"/>
        <v>140000000</v>
      </c>
    </row>
    <row r="67" spans="1:5" s="25" customFormat="1" ht="13.5">
      <c r="A67" s="24" t="s">
        <v>77</v>
      </c>
      <c r="B67" s="20" t="s">
        <v>164</v>
      </c>
      <c r="C67" s="49">
        <v>0</v>
      </c>
      <c r="D67" s="21"/>
      <c r="E67" s="56">
        <f t="shared" si="2"/>
        <v>0</v>
      </c>
    </row>
    <row r="68" spans="1:5" s="25" customFormat="1" ht="13.5">
      <c r="A68" s="24" t="s">
        <v>78</v>
      </c>
      <c r="B68" s="20" t="s">
        <v>79</v>
      </c>
      <c r="C68" s="49">
        <v>50000000</v>
      </c>
      <c r="D68" s="21"/>
      <c r="E68" s="56">
        <f t="shared" si="2"/>
        <v>50000000</v>
      </c>
    </row>
    <row r="69" spans="1:5" s="27" customFormat="1" ht="13.5">
      <c r="A69" s="26" t="s">
        <v>176</v>
      </c>
      <c r="B69" s="14" t="s">
        <v>177</v>
      </c>
      <c r="C69" s="15">
        <f>SUM(C70:C71)</f>
        <v>7000000</v>
      </c>
      <c r="D69" s="15">
        <f>SUM(D70:D71)</f>
        <v>0</v>
      </c>
      <c r="E69" s="55">
        <f>SUM(E70:E71)</f>
        <v>7000000</v>
      </c>
    </row>
    <row r="70" spans="1:5" s="27" customFormat="1" ht="13.5">
      <c r="A70" s="24" t="s">
        <v>220</v>
      </c>
      <c r="B70" s="20" t="s">
        <v>221</v>
      </c>
      <c r="C70" s="21">
        <v>0</v>
      </c>
      <c r="D70" s="21"/>
      <c r="E70" s="56">
        <f>+C70+D70</f>
        <v>0</v>
      </c>
    </row>
    <row r="71" spans="1:5" s="25" customFormat="1" ht="13.5">
      <c r="A71" s="24" t="s">
        <v>80</v>
      </c>
      <c r="B71" s="20" t="s">
        <v>81</v>
      </c>
      <c r="C71" s="49">
        <v>7000000</v>
      </c>
      <c r="D71" s="21"/>
      <c r="E71" s="56">
        <f>+C71+D71</f>
        <v>7000000</v>
      </c>
    </row>
    <row r="72" spans="1:5" s="25" customFormat="1" ht="13.5">
      <c r="A72" s="30" t="s">
        <v>222</v>
      </c>
      <c r="B72" s="20" t="s">
        <v>134</v>
      </c>
      <c r="C72" s="21"/>
      <c r="D72" s="21"/>
      <c r="E72" s="56">
        <f>+C72+D72</f>
        <v>0</v>
      </c>
    </row>
    <row r="73" spans="1:5" s="32" customFormat="1" ht="13.5">
      <c r="A73" s="31" t="s">
        <v>137</v>
      </c>
      <c r="B73" s="14" t="s">
        <v>175</v>
      </c>
      <c r="C73" s="15">
        <f>+C74+C122</f>
        <v>84541343000</v>
      </c>
      <c r="D73" s="15">
        <f>+D74+D122</f>
        <v>0</v>
      </c>
      <c r="E73" s="55">
        <f>+E74+E122</f>
        <v>84541343000</v>
      </c>
    </row>
    <row r="74" spans="1:5" s="32" customFormat="1" ht="13.5">
      <c r="A74" s="33" t="s">
        <v>138</v>
      </c>
      <c r="B74" s="14" t="s">
        <v>82</v>
      </c>
      <c r="C74" s="15">
        <f>+C75</f>
        <v>82385254000</v>
      </c>
      <c r="D74" s="15">
        <f>+D75</f>
        <v>-248698640</v>
      </c>
      <c r="E74" s="55">
        <f>+E75</f>
        <v>82136555360</v>
      </c>
    </row>
    <row r="75" spans="1:5" s="32" customFormat="1" ht="13.5">
      <c r="A75" s="34" t="s">
        <v>83</v>
      </c>
      <c r="B75" s="14" t="s">
        <v>84</v>
      </c>
      <c r="C75" s="15">
        <f>+C76+C104</f>
        <v>82385254000</v>
      </c>
      <c r="D75" s="15">
        <f>+D76+D104</f>
        <v>-248698640</v>
      </c>
      <c r="E75" s="55">
        <f>+E76+E104</f>
        <v>82136555360</v>
      </c>
    </row>
    <row r="76" spans="1:5" s="32" customFormat="1" ht="13.5">
      <c r="A76" s="34" t="s">
        <v>85</v>
      </c>
      <c r="B76" s="14" t="s">
        <v>178</v>
      </c>
      <c r="C76" s="15">
        <f>+C77+C88+C92+C97</f>
        <v>72090254000</v>
      </c>
      <c r="D76" s="15">
        <f>+D77+D88+D92+D97</f>
        <v>-248698640</v>
      </c>
      <c r="E76" s="55">
        <f>+E77+E88+E92+E97</f>
        <v>71841555360</v>
      </c>
    </row>
    <row r="77" spans="1:5" s="32" customFormat="1" ht="13.5">
      <c r="A77" s="34" t="s">
        <v>86</v>
      </c>
      <c r="B77" s="14" t="s">
        <v>179</v>
      </c>
      <c r="C77" s="15">
        <f>+C78+C80+C83</f>
        <v>29300000000</v>
      </c>
      <c r="D77" s="15">
        <f>+D78+D80+D83</f>
        <v>-206487951</v>
      </c>
      <c r="E77" s="55">
        <f>+E78+E80+E83</f>
        <v>29093512049</v>
      </c>
    </row>
    <row r="78" spans="1:5" s="36" customFormat="1" ht="13.5">
      <c r="A78" s="35" t="s">
        <v>87</v>
      </c>
      <c r="B78" s="20" t="s">
        <v>180</v>
      </c>
      <c r="C78" s="21">
        <f>+C79</f>
        <v>2800000000</v>
      </c>
      <c r="D78" s="21">
        <f>+D79</f>
        <v>-776000</v>
      </c>
      <c r="E78" s="56">
        <f>+E79</f>
        <v>2799224000</v>
      </c>
    </row>
    <row r="79" spans="1:5" s="36" customFormat="1" ht="13.5">
      <c r="A79" s="35" t="s">
        <v>88</v>
      </c>
      <c r="B79" s="20" t="s">
        <v>181</v>
      </c>
      <c r="C79" s="21">
        <v>2800000000</v>
      </c>
      <c r="D79" s="21">
        <v>-776000</v>
      </c>
      <c r="E79" s="56">
        <f>+C79+D79</f>
        <v>2799224000</v>
      </c>
    </row>
    <row r="80" spans="1:5" s="36" customFormat="1" ht="13.5">
      <c r="A80" s="35" t="s">
        <v>89</v>
      </c>
      <c r="B80" s="20" t="s">
        <v>182</v>
      </c>
      <c r="C80" s="21">
        <f>SUM(C81:C82)</f>
        <v>12000000000</v>
      </c>
      <c r="D80" s="21">
        <f>SUM(D81:D82)</f>
        <v>-26269021</v>
      </c>
      <c r="E80" s="56">
        <f>SUM(E81:E82)</f>
        <v>11973730979</v>
      </c>
    </row>
    <row r="81" spans="1:5" s="36" customFormat="1" ht="13.5">
      <c r="A81" s="35" t="s">
        <v>90</v>
      </c>
      <c r="B81" s="20" t="s">
        <v>183</v>
      </c>
      <c r="C81" s="49">
        <v>11150340000</v>
      </c>
      <c r="D81" s="21">
        <v>-26269021</v>
      </c>
      <c r="E81" s="56">
        <f>+C81+D81</f>
        <v>11124070979</v>
      </c>
    </row>
    <row r="82" spans="1:5" s="36" customFormat="1" ht="13.5">
      <c r="A82" s="35" t="s">
        <v>91</v>
      </c>
      <c r="B82" s="20" t="s">
        <v>184</v>
      </c>
      <c r="C82" s="49">
        <v>849660000</v>
      </c>
      <c r="D82" s="21"/>
      <c r="E82" s="56">
        <f>+C82+D82</f>
        <v>849660000</v>
      </c>
    </row>
    <row r="83" spans="1:5" s="36" customFormat="1" ht="13.5">
      <c r="A83" s="35" t="s">
        <v>92</v>
      </c>
      <c r="B83" s="20" t="s">
        <v>185</v>
      </c>
      <c r="C83" s="21">
        <f>SUM(C84:C87)</f>
        <v>14500000000</v>
      </c>
      <c r="D83" s="21">
        <f>SUM(D84:D87)</f>
        <v>-179442930</v>
      </c>
      <c r="E83" s="56">
        <f>SUM(E84:E87)</f>
        <v>14320557070</v>
      </c>
    </row>
    <row r="84" spans="1:5" s="36" customFormat="1" ht="13.5">
      <c r="A84" s="35" t="s">
        <v>93</v>
      </c>
      <c r="B84" s="20" t="s">
        <v>186</v>
      </c>
      <c r="C84" s="49">
        <v>5653924000</v>
      </c>
      <c r="D84" s="21">
        <v>-66000000</v>
      </c>
      <c r="E84" s="56">
        <f>+C84+D84</f>
        <v>5587924000</v>
      </c>
    </row>
    <row r="85" spans="1:5" s="36" customFormat="1" ht="13.5">
      <c r="A85" s="35" t="s">
        <v>94</v>
      </c>
      <c r="B85" s="20" t="s">
        <v>187</v>
      </c>
      <c r="C85" s="49">
        <v>93812000</v>
      </c>
      <c r="D85" s="21"/>
      <c r="E85" s="56">
        <f>+C85+D85</f>
        <v>93812000</v>
      </c>
    </row>
    <row r="86" spans="1:5" s="36" customFormat="1" ht="13.5">
      <c r="A86" s="35" t="s">
        <v>95</v>
      </c>
      <c r="B86" s="20" t="s">
        <v>181</v>
      </c>
      <c r="C86" s="49">
        <v>8189664000</v>
      </c>
      <c r="D86" s="21">
        <v>-113442930</v>
      </c>
      <c r="E86" s="56">
        <f>+C86+D86</f>
        <v>8076221070</v>
      </c>
    </row>
    <row r="87" spans="1:5" s="36" customFormat="1" ht="13.5">
      <c r="A87" s="35" t="s">
        <v>96</v>
      </c>
      <c r="B87" s="20" t="s">
        <v>188</v>
      </c>
      <c r="C87" s="49">
        <v>562600000</v>
      </c>
      <c r="D87" s="21"/>
      <c r="E87" s="56">
        <f>+C87+D87</f>
        <v>562600000</v>
      </c>
    </row>
    <row r="88" spans="1:5" s="32" customFormat="1" ht="13.5">
      <c r="A88" s="34" t="s">
        <v>97</v>
      </c>
      <c r="B88" s="14" t="s">
        <v>189</v>
      </c>
      <c r="C88" s="15">
        <f>+C89</f>
        <v>4705000000</v>
      </c>
      <c r="D88" s="15">
        <f>+D89</f>
        <v>-40400022</v>
      </c>
      <c r="E88" s="55">
        <f>+E89</f>
        <v>4664599978</v>
      </c>
    </row>
    <row r="89" spans="1:5" s="36" customFormat="1" ht="13.5">
      <c r="A89" s="35" t="s">
        <v>98</v>
      </c>
      <c r="B89" s="20" t="s">
        <v>190</v>
      </c>
      <c r="C89" s="21">
        <f>SUM(C90:C91)</f>
        <v>4705000000</v>
      </c>
      <c r="D89" s="21">
        <f>SUM(D90:D91)</f>
        <v>-40400022</v>
      </c>
      <c r="E89" s="56">
        <f>SUM(E90:E91)</f>
        <v>4664599978</v>
      </c>
    </row>
    <row r="90" spans="1:5" s="36" customFormat="1" ht="13.5">
      <c r="A90" s="35" t="s">
        <v>99</v>
      </c>
      <c r="B90" s="20" t="s">
        <v>191</v>
      </c>
      <c r="C90" s="49">
        <v>4566692000</v>
      </c>
      <c r="D90" s="21">
        <v>-40400022</v>
      </c>
      <c r="E90" s="56">
        <f>+C90+D90</f>
        <v>4526291978</v>
      </c>
    </row>
    <row r="91" spans="1:5" s="36" customFormat="1" ht="13.5">
      <c r="A91" s="35" t="s">
        <v>100</v>
      </c>
      <c r="B91" s="20" t="s">
        <v>192</v>
      </c>
      <c r="C91" s="49">
        <v>138308000</v>
      </c>
      <c r="D91" s="21"/>
      <c r="E91" s="56">
        <f>+C91+D91</f>
        <v>138308000</v>
      </c>
    </row>
    <row r="92" spans="1:5" s="32" customFormat="1" ht="13.5">
      <c r="A92" s="34" t="s">
        <v>101</v>
      </c>
      <c r="B92" s="14" t="s">
        <v>102</v>
      </c>
      <c r="C92" s="15">
        <f>+C93</f>
        <v>4200000000</v>
      </c>
      <c r="D92" s="15">
        <f>+D93</f>
        <v>0</v>
      </c>
      <c r="E92" s="55">
        <f>+E93</f>
        <v>4200000000</v>
      </c>
    </row>
    <row r="93" spans="1:5" s="36" customFormat="1" ht="13.5">
      <c r="A93" s="35" t="s">
        <v>103</v>
      </c>
      <c r="B93" s="20" t="s">
        <v>193</v>
      </c>
      <c r="C93" s="21">
        <f>SUM(C94:C96)</f>
        <v>4200000000</v>
      </c>
      <c r="D93" s="21">
        <f>SUM(D94:D96)</f>
        <v>0</v>
      </c>
      <c r="E93" s="56">
        <f>SUM(E94:E96)</f>
        <v>4200000000</v>
      </c>
    </row>
    <row r="94" spans="1:5" s="36" customFormat="1" ht="13.5">
      <c r="A94" s="35" t="s">
        <v>104</v>
      </c>
      <c r="B94" s="20" t="s">
        <v>194</v>
      </c>
      <c r="C94" s="21">
        <v>0</v>
      </c>
      <c r="D94" s="21"/>
      <c r="E94" s="56">
        <f>+C94+D94</f>
        <v>0</v>
      </c>
    </row>
    <row r="95" spans="1:5" s="36" customFormat="1" ht="13.5">
      <c r="A95" s="35" t="s">
        <v>105</v>
      </c>
      <c r="B95" s="20" t="s">
        <v>106</v>
      </c>
      <c r="C95" s="49">
        <v>2903642000</v>
      </c>
      <c r="D95" s="21"/>
      <c r="E95" s="56">
        <f>+C95+D95</f>
        <v>2903642000</v>
      </c>
    </row>
    <row r="96" spans="1:5" s="36" customFormat="1" ht="13.5">
      <c r="A96" s="35" t="s">
        <v>107</v>
      </c>
      <c r="B96" s="20" t="s">
        <v>195</v>
      </c>
      <c r="C96" s="49">
        <v>1296358000</v>
      </c>
      <c r="D96" s="21"/>
      <c r="E96" s="56">
        <f>+C96+D96</f>
        <v>1296358000</v>
      </c>
    </row>
    <row r="97" spans="1:5" s="32" customFormat="1" ht="13.5">
      <c r="A97" s="34" t="s">
        <v>108</v>
      </c>
      <c r="B97" s="14" t="s">
        <v>196</v>
      </c>
      <c r="C97" s="15">
        <f>+C98+C100+C102</f>
        <v>33885254000</v>
      </c>
      <c r="D97" s="15">
        <f>+D98+D100+D102</f>
        <v>-1810667</v>
      </c>
      <c r="E97" s="55">
        <f>+E98+E100+E102</f>
        <v>33883443333</v>
      </c>
    </row>
    <row r="98" spans="1:5" s="36" customFormat="1" ht="13.5">
      <c r="A98" s="35" t="s">
        <v>109</v>
      </c>
      <c r="B98" s="20" t="s">
        <v>197</v>
      </c>
      <c r="C98" s="21">
        <f>+C99</f>
        <v>12000000000</v>
      </c>
      <c r="D98" s="21">
        <f>+D99</f>
        <v>0</v>
      </c>
      <c r="E98" s="56">
        <f>+E99</f>
        <v>12000000000</v>
      </c>
    </row>
    <row r="99" spans="1:5" s="36" customFormat="1" ht="13.5">
      <c r="A99" s="35" t="s">
        <v>110</v>
      </c>
      <c r="B99" s="20" t="s">
        <v>198</v>
      </c>
      <c r="C99" s="50">
        <v>12000000000</v>
      </c>
      <c r="D99" s="21"/>
      <c r="E99" s="56">
        <f>+C99+D99</f>
        <v>12000000000</v>
      </c>
    </row>
    <row r="100" spans="1:5" s="36" customFormat="1" ht="13.5">
      <c r="A100" s="35" t="s">
        <v>111</v>
      </c>
      <c r="B100" s="20" t="s">
        <v>199</v>
      </c>
      <c r="C100" s="21">
        <f>+C101</f>
        <v>6000000000</v>
      </c>
      <c r="D100" s="21">
        <f>+D101</f>
        <v>0</v>
      </c>
      <c r="E100" s="56">
        <f>+E101</f>
        <v>6000000000</v>
      </c>
    </row>
    <row r="101" spans="1:5" s="36" customFormat="1" ht="13.5">
      <c r="A101" s="35" t="s">
        <v>112</v>
      </c>
      <c r="B101" s="20" t="s">
        <v>198</v>
      </c>
      <c r="C101" s="50">
        <v>6000000000</v>
      </c>
      <c r="D101" s="21"/>
      <c r="E101" s="56">
        <f>+C101+D101</f>
        <v>6000000000</v>
      </c>
    </row>
    <row r="102" spans="1:5" s="36" customFormat="1" ht="13.5">
      <c r="A102" s="35" t="s">
        <v>212</v>
      </c>
      <c r="B102" s="20" t="s">
        <v>211</v>
      </c>
      <c r="C102" s="21">
        <f>SUM(C103:C103)</f>
        <v>15885254000</v>
      </c>
      <c r="D102" s="21">
        <f>SUM(D103:D103)</f>
        <v>-1810667</v>
      </c>
      <c r="E102" s="56">
        <f>SUM(E103:E103)</f>
        <v>15883443333</v>
      </c>
    </row>
    <row r="103" spans="1:5" s="36" customFormat="1" ht="13.5">
      <c r="A103" s="35" t="s">
        <v>213</v>
      </c>
      <c r="B103" s="20" t="s">
        <v>214</v>
      </c>
      <c r="C103" s="50">
        <v>15885254000</v>
      </c>
      <c r="D103" s="21">
        <v>-1810667</v>
      </c>
      <c r="E103" s="56">
        <f>+C103+D103</f>
        <v>15883443333</v>
      </c>
    </row>
    <row r="104" spans="1:5" s="32" customFormat="1" ht="13.5">
      <c r="A104" s="34" t="s">
        <v>113</v>
      </c>
      <c r="B104" s="14" t="s">
        <v>200</v>
      </c>
      <c r="C104" s="15">
        <f>+C105+C110+C115+C119</f>
        <v>10295000000</v>
      </c>
      <c r="D104" s="15">
        <f>+D105+D110+D115+D119</f>
        <v>0</v>
      </c>
      <c r="E104" s="55">
        <f>+E105+E110+E115+E119</f>
        <v>10295000000</v>
      </c>
    </row>
    <row r="105" spans="1:5" s="32" customFormat="1" ht="13.5">
      <c r="A105" s="34" t="s">
        <v>114</v>
      </c>
      <c r="B105" s="14" t="s">
        <v>201</v>
      </c>
      <c r="C105" s="15">
        <f>+C106</f>
        <v>1200000000</v>
      </c>
      <c r="D105" s="15">
        <f>+D106</f>
        <v>0</v>
      </c>
      <c r="E105" s="55">
        <f>+E106</f>
        <v>1200000000</v>
      </c>
    </row>
    <row r="106" spans="1:5" s="36" customFormat="1" ht="13.5">
      <c r="A106" s="35" t="s">
        <v>115</v>
      </c>
      <c r="B106" s="20" t="s">
        <v>202</v>
      </c>
      <c r="C106" s="21">
        <f>SUM(C107:C109)</f>
        <v>1200000000</v>
      </c>
      <c r="D106" s="21">
        <f>SUM(D107:D109)</f>
        <v>0</v>
      </c>
      <c r="E106" s="56">
        <f>SUM(E107:E109)</f>
        <v>1200000000</v>
      </c>
    </row>
    <row r="107" spans="1:5" s="36" customFormat="1" ht="13.5">
      <c r="A107" s="35" t="s">
        <v>116</v>
      </c>
      <c r="B107" s="20" t="s">
        <v>203</v>
      </c>
      <c r="C107" s="49">
        <v>190336000</v>
      </c>
      <c r="D107" s="21"/>
      <c r="E107" s="56">
        <f>+C107+D107</f>
        <v>190336000</v>
      </c>
    </row>
    <row r="108" spans="1:5" s="36" customFormat="1" ht="13.5">
      <c r="A108" s="24" t="s">
        <v>225</v>
      </c>
      <c r="B108" s="20" t="s">
        <v>226</v>
      </c>
      <c r="C108" s="49">
        <v>90000000</v>
      </c>
      <c r="D108" s="21"/>
      <c r="E108" s="56">
        <f>+C108+D108</f>
        <v>90000000</v>
      </c>
    </row>
    <row r="109" spans="1:5" s="36" customFormat="1" ht="13.5">
      <c r="A109" s="35" t="s">
        <v>117</v>
      </c>
      <c r="B109" s="20" t="s">
        <v>204</v>
      </c>
      <c r="C109" s="49">
        <v>919664000</v>
      </c>
      <c r="D109" s="21"/>
      <c r="E109" s="56">
        <f>+C109+D109</f>
        <v>919664000</v>
      </c>
    </row>
    <row r="110" spans="1:5" s="32" customFormat="1" ht="13.5">
      <c r="A110" s="34" t="s">
        <v>118</v>
      </c>
      <c r="B110" s="14" t="s">
        <v>119</v>
      </c>
      <c r="C110" s="15">
        <f>+C111</f>
        <v>690000000</v>
      </c>
      <c r="D110" s="15">
        <f>+D111</f>
        <v>0</v>
      </c>
      <c r="E110" s="55">
        <f>+E111</f>
        <v>690000000</v>
      </c>
    </row>
    <row r="111" spans="1:5" s="36" customFormat="1" ht="13.5">
      <c r="A111" s="35" t="s">
        <v>120</v>
      </c>
      <c r="B111" s="20" t="s">
        <v>121</v>
      </c>
      <c r="C111" s="21">
        <f>SUM(C112:C114)</f>
        <v>690000000</v>
      </c>
      <c r="D111" s="21">
        <f>SUM(D112:D114)</f>
        <v>0</v>
      </c>
      <c r="E111" s="56">
        <f>SUM(E112:E114)</f>
        <v>690000000</v>
      </c>
    </row>
    <row r="112" spans="1:5" s="36" customFormat="1" ht="13.5">
      <c r="A112" s="35" t="s">
        <v>122</v>
      </c>
      <c r="B112" s="20" t="s">
        <v>123</v>
      </c>
      <c r="C112" s="49">
        <v>690000000</v>
      </c>
      <c r="D112" s="21"/>
      <c r="E112" s="56">
        <f>+C112+D112</f>
        <v>690000000</v>
      </c>
    </row>
    <row r="113" spans="1:5" s="36" customFormat="1" ht="13.5">
      <c r="A113" s="35" t="s">
        <v>124</v>
      </c>
      <c r="B113" s="20" t="s">
        <v>209</v>
      </c>
      <c r="C113" s="21">
        <v>0</v>
      </c>
      <c r="D113" s="21"/>
      <c r="E113" s="56">
        <f>+C113+D113</f>
        <v>0</v>
      </c>
    </row>
    <row r="114" spans="1:5" s="36" customFormat="1" ht="13.5">
      <c r="A114" s="35" t="s">
        <v>125</v>
      </c>
      <c r="B114" s="20" t="s">
        <v>210</v>
      </c>
      <c r="C114" s="21">
        <v>0</v>
      </c>
      <c r="D114" s="21"/>
      <c r="E114" s="56">
        <f>+C114+D114</f>
        <v>0</v>
      </c>
    </row>
    <row r="115" spans="1:5" s="32" customFormat="1" ht="13.5">
      <c r="A115" s="34" t="s">
        <v>126</v>
      </c>
      <c r="B115" s="14" t="s">
        <v>205</v>
      </c>
      <c r="C115" s="15">
        <f>+C116</f>
        <v>3405000000</v>
      </c>
      <c r="D115" s="15">
        <f>+D116</f>
        <v>0</v>
      </c>
      <c r="E115" s="55">
        <f>+E116</f>
        <v>3405000000</v>
      </c>
    </row>
    <row r="116" spans="1:5" s="36" customFormat="1" ht="13.5">
      <c r="A116" s="35" t="s">
        <v>127</v>
      </c>
      <c r="B116" s="20" t="s">
        <v>205</v>
      </c>
      <c r="C116" s="21">
        <f>SUM(C117:C118)</f>
        <v>3405000000</v>
      </c>
      <c r="D116" s="21">
        <f>SUM(D117:D118)</f>
        <v>0</v>
      </c>
      <c r="E116" s="56">
        <f>SUM(E117:E118)</f>
        <v>3405000000</v>
      </c>
    </row>
    <row r="117" spans="1:5" s="36" customFormat="1" ht="13.5">
      <c r="A117" s="35" t="s">
        <v>128</v>
      </c>
      <c r="B117" s="20" t="s">
        <v>206</v>
      </c>
      <c r="C117" s="49">
        <v>2238037000</v>
      </c>
      <c r="D117" s="21"/>
      <c r="E117" s="56">
        <f>+C117+D117</f>
        <v>2238037000</v>
      </c>
    </row>
    <row r="118" spans="1:5" s="36" customFormat="1" ht="13.5">
      <c r="A118" s="35" t="s">
        <v>129</v>
      </c>
      <c r="B118" s="20" t="s">
        <v>207</v>
      </c>
      <c r="C118" s="49">
        <v>1166963000</v>
      </c>
      <c r="D118" s="21"/>
      <c r="E118" s="56">
        <f>+C118+D118</f>
        <v>1166963000</v>
      </c>
    </row>
    <row r="119" spans="1:5" s="32" customFormat="1" ht="13.5">
      <c r="A119" s="34" t="s">
        <v>130</v>
      </c>
      <c r="B119" s="14" t="s">
        <v>131</v>
      </c>
      <c r="C119" s="15">
        <f aca="true" t="shared" si="3" ref="C119:E120">+C120</f>
        <v>5000000000</v>
      </c>
      <c r="D119" s="15">
        <f t="shared" si="3"/>
        <v>0</v>
      </c>
      <c r="E119" s="55">
        <f t="shared" si="3"/>
        <v>5000000000</v>
      </c>
    </row>
    <row r="120" spans="1:5" s="36" customFormat="1" ht="13.5">
      <c r="A120" s="35" t="s">
        <v>132</v>
      </c>
      <c r="B120" s="20" t="s">
        <v>224</v>
      </c>
      <c r="C120" s="21">
        <f t="shared" si="3"/>
        <v>5000000000</v>
      </c>
      <c r="D120" s="21">
        <f t="shared" si="3"/>
        <v>0</v>
      </c>
      <c r="E120" s="56">
        <f t="shared" si="3"/>
        <v>5000000000</v>
      </c>
    </row>
    <row r="121" spans="1:5" s="36" customFormat="1" ht="13.5">
      <c r="A121" s="35" t="s">
        <v>133</v>
      </c>
      <c r="B121" s="20" t="s">
        <v>208</v>
      </c>
      <c r="C121" s="50">
        <v>5000000000</v>
      </c>
      <c r="D121" s="21"/>
      <c r="E121" s="56">
        <f>+C121+D121</f>
        <v>5000000000</v>
      </c>
    </row>
    <row r="122" spans="1:5" s="13" customFormat="1" ht="13.5">
      <c r="A122" s="37" t="s">
        <v>135</v>
      </c>
      <c r="B122" s="37" t="s">
        <v>134</v>
      </c>
      <c r="C122" s="38">
        <f>+C123</f>
        <v>2156089000</v>
      </c>
      <c r="D122" s="38">
        <f>+D123</f>
        <v>248698640</v>
      </c>
      <c r="E122" s="59">
        <f>+E123</f>
        <v>2404787640</v>
      </c>
    </row>
    <row r="123" spans="1:5" ht="13.5">
      <c r="A123" s="39" t="s">
        <v>135</v>
      </c>
      <c r="B123" s="39" t="s">
        <v>134</v>
      </c>
      <c r="C123" s="40">
        <v>2156089000</v>
      </c>
      <c r="D123" s="40">
        <v>248698640</v>
      </c>
      <c r="E123" s="56">
        <f>+C123+D123</f>
        <v>2404787640</v>
      </c>
    </row>
    <row r="124" spans="1:5" ht="13.5">
      <c r="A124" s="41"/>
      <c r="B124" s="41"/>
      <c r="C124" s="42"/>
      <c r="D124" s="41"/>
      <c r="E124" s="60"/>
    </row>
    <row r="125" spans="1:5" ht="13.5">
      <c r="A125" s="41"/>
      <c r="B125" s="41"/>
      <c r="C125" s="42"/>
      <c r="D125" s="41"/>
      <c r="E125" s="60"/>
    </row>
    <row r="126" spans="1:5" ht="13.5">
      <c r="A126" s="41"/>
      <c r="B126" s="41"/>
      <c r="C126" s="42"/>
      <c r="D126" s="41"/>
      <c r="E126" s="60"/>
    </row>
    <row r="127" spans="1:5" ht="13.5">
      <c r="A127" s="41"/>
      <c r="B127" s="41"/>
      <c r="C127" s="42"/>
      <c r="D127" s="41"/>
      <c r="E127" s="60"/>
    </row>
    <row r="128" spans="1:5" ht="13.5">
      <c r="A128" s="41"/>
      <c r="B128" s="41"/>
      <c r="C128" s="42"/>
      <c r="D128" s="41"/>
      <c r="E128" s="60"/>
    </row>
    <row r="129" spans="1:5" ht="17.25">
      <c r="A129" s="41"/>
      <c r="B129" s="41"/>
      <c r="C129" s="42"/>
      <c r="D129" s="89"/>
      <c r="E129" s="89"/>
    </row>
    <row r="130" spans="1:5" ht="13.5">
      <c r="A130" s="41"/>
      <c r="B130" s="41"/>
      <c r="C130" s="42"/>
      <c r="D130" s="90"/>
      <c r="E130" s="90"/>
    </row>
    <row r="131" spans="1:5" s="44" customFormat="1" ht="13.5">
      <c r="A131" s="43"/>
      <c r="B131" s="43"/>
      <c r="C131" s="42"/>
      <c r="D131" s="1"/>
      <c r="E131" s="61"/>
    </row>
    <row r="132" spans="1:5" s="44" customFormat="1" ht="13.5">
      <c r="A132" s="43"/>
      <c r="B132" s="43"/>
      <c r="C132" s="42"/>
      <c r="D132" s="2"/>
      <c r="E132" s="61"/>
    </row>
    <row r="133" spans="1:5" s="44" customFormat="1" ht="13.5">
      <c r="A133" s="43"/>
      <c r="B133" s="43"/>
      <c r="C133" s="42"/>
      <c r="D133" s="2"/>
      <c r="E133" s="61"/>
    </row>
  </sheetData>
  <sheetProtection/>
  <mergeCells count="3">
    <mergeCell ref="B5:E5"/>
    <mergeCell ref="D129:E129"/>
    <mergeCell ref="D130:E1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12">
      <selection activeCell="D8" sqref="D8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18.140625" style="6" customWidth="1"/>
    <col min="5" max="5" width="19.7109375" style="62" bestFit="1" customWidth="1"/>
    <col min="6" max="6" width="3.28125" style="6" bestFit="1" customWidth="1"/>
    <col min="7" max="7" width="13.7109375" style="6" bestFit="1" customWidth="1"/>
    <col min="8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237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5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</row>
    <row r="8" spans="1:6" s="17" customFormat="1" ht="13.5">
      <c r="A8" s="14" t="s">
        <v>136</v>
      </c>
      <c r="B8" s="14" t="s">
        <v>0</v>
      </c>
      <c r="C8" s="15">
        <f>+C9+C73</f>
        <v>109700754000</v>
      </c>
      <c r="D8" s="15">
        <f>+D9+D73</f>
        <v>0</v>
      </c>
      <c r="E8" s="55">
        <f>+E9+E73</f>
        <v>109700754000</v>
      </c>
      <c r="F8" s="48">
        <f>+E8-ENERO!C8</f>
        <v>0</v>
      </c>
    </row>
    <row r="9" spans="1:6" s="17" customFormat="1" ht="13.5">
      <c r="A9" s="18" t="s">
        <v>215</v>
      </c>
      <c r="B9" s="14" t="s">
        <v>1</v>
      </c>
      <c r="C9" s="15">
        <f>+C10+C46+C72</f>
        <v>25159411000</v>
      </c>
      <c r="D9" s="15">
        <f>+D10+D46+D72</f>
        <v>0</v>
      </c>
      <c r="E9" s="55">
        <f>+E10+E46+E72</f>
        <v>25159411000</v>
      </c>
      <c r="F9" s="16"/>
    </row>
    <row r="10" spans="1:6" s="17" customFormat="1" ht="13.5">
      <c r="A10" s="19" t="s">
        <v>216</v>
      </c>
      <c r="B10" s="14" t="s">
        <v>2</v>
      </c>
      <c r="C10" s="15">
        <f>+C11+C27+C31</f>
        <v>18959411000</v>
      </c>
      <c r="D10" s="15">
        <f>+D11+D27+D31</f>
        <v>0</v>
      </c>
      <c r="E10" s="55">
        <f>+E11+E27+E31</f>
        <v>18959411000</v>
      </c>
      <c r="F10" s="17" t="s">
        <v>170</v>
      </c>
    </row>
    <row r="11" spans="1:5" s="17" customFormat="1" ht="13.5">
      <c r="A11" s="14" t="s">
        <v>3</v>
      </c>
      <c r="B11" s="14" t="s">
        <v>139</v>
      </c>
      <c r="C11" s="15">
        <f>SUM(C12:C26)</f>
        <v>11557881000</v>
      </c>
      <c r="D11" s="15">
        <f>SUM(D12:D26)</f>
        <v>0</v>
      </c>
      <c r="E11" s="55">
        <f>SUM(E12:E26)</f>
        <v>11557881000</v>
      </c>
    </row>
    <row r="12" spans="1:5" s="22" customFormat="1" ht="13.5">
      <c r="A12" s="20" t="s">
        <v>4</v>
      </c>
      <c r="B12" s="20" t="s">
        <v>140</v>
      </c>
      <c r="C12" s="49">
        <v>5968143000</v>
      </c>
      <c r="D12" s="21"/>
      <c r="E12" s="56">
        <f aca="true" t="shared" si="0" ref="E12:E26">+C12+D12</f>
        <v>5968143000</v>
      </c>
    </row>
    <row r="13" spans="1:5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</row>
    <row r="14" spans="1:5" s="22" customFormat="1" ht="13.5">
      <c r="A14" s="20" t="s">
        <v>6</v>
      </c>
      <c r="B14" s="20" t="s">
        <v>142</v>
      </c>
      <c r="C14" s="49">
        <v>448091000</v>
      </c>
      <c r="D14" s="21"/>
      <c r="E14" s="56">
        <f t="shared" si="0"/>
        <v>448091000</v>
      </c>
    </row>
    <row r="15" spans="1:5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</row>
    <row r="16" spans="1:5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</row>
    <row r="17" spans="1:5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</row>
    <row r="18" spans="1:5" s="22" customFormat="1" ht="13.5">
      <c r="A18" s="20" t="s">
        <v>11</v>
      </c>
      <c r="B18" s="20" t="s">
        <v>12</v>
      </c>
      <c r="C18" s="49">
        <v>967437000</v>
      </c>
      <c r="D18" s="21"/>
      <c r="E18" s="56">
        <f t="shared" si="0"/>
        <v>967437000</v>
      </c>
    </row>
    <row r="19" spans="1:5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</row>
    <row r="20" spans="1:5" s="22" customFormat="1" ht="13.5">
      <c r="A20" s="20" t="s">
        <v>15</v>
      </c>
      <c r="B20" s="20" t="s">
        <v>16</v>
      </c>
      <c r="C20" s="49">
        <v>327720000</v>
      </c>
      <c r="D20" s="21"/>
      <c r="E20" s="56">
        <f t="shared" si="0"/>
        <v>327720000</v>
      </c>
    </row>
    <row r="21" spans="1:7" s="25" customFormat="1" ht="13.5">
      <c r="A21" s="24" t="s">
        <v>17</v>
      </c>
      <c r="B21" s="20" t="s">
        <v>145</v>
      </c>
      <c r="C21" s="49">
        <v>1791235000</v>
      </c>
      <c r="D21" s="21"/>
      <c r="E21" s="56">
        <f t="shared" si="0"/>
        <v>1791235000</v>
      </c>
      <c r="G21" s="64"/>
    </row>
    <row r="22" spans="1:5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</row>
    <row r="23" spans="1:5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</row>
    <row r="24" spans="1:5" s="25" customFormat="1" ht="13.5">
      <c r="A24" s="24" t="s">
        <v>171</v>
      </c>
      <c r="B24" s="20" t="s">
        <v>172</v>
      </c>
      <c r="C24" s="49">
        <v>175000000</v>
      </c>
      <c r="D24" s="21"/>
      <c r="E24" s="56">
        <f t="shared" si="0"/>
        <v>175000000</v>
      </c>
    </row>
    <row r="25" spans="1:5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</row>
    <row r="26" spans="1:5" s="25" customFormat="1" ht="13.5">
      <c r="A26" s="24" t="s">
        <v>23</v>
      </c>
      <c r="B26" s="20" t="s">
        <v>147</v>
      </c>
      <c r="C26" s="49">
        <v>103452000</v>
      </c>
      <c r="D26" s="21"/>
      <c r="E26" s="56">
        <f t="shared" si="0"/>
        <v>103452000</v>
      </c>
    </row>
    <row r="27" spans="1:5" s="27" customFormat="1" ht="13.5">
      <c r="A27" s="26" t="s">
        <v>24</v>
      </c>
      <c r="B27" s="14" t="s">
        <v>25</v>
      </c>
      <c r="C27" s="15">
        <f>+C29+C30</f>
        <v>3455510000</v>
      </c>
      <c r="D27" s="15">
        <f>+D29+D30</f>
        <v>0</v>
      </c>
      <c r="E27" s="57">
        <f>+E29+E30</f>
        <v>3455510000</v>
      </c>
    </row>
    <row r="28" spans="1:5" s="25" customFormat="1" ht="13.5">
      <c r="A28" s="24" t="s">
        <v>26</v>
      </c>
      <c r="B28" s="20" t="s">
        <v>27</v>
      </c>
      <c r="C28" s="21">
        <f>+C29</f>
        <v>2695000000</v>
      </c>
      <c r="D28" s="21">
        <f>+D29</f>
        <v>0</v>
      </c>
      <c r="E28" s="58">
        <f>+E29</f>
        <v>2695000000</v>
      </c>
    </row>
    <row r="29" spans="1:5" s="25" customFormat="1" ht="13.5">
      <c r="A29" s="24" t="s">
        <v>28</v>
      </c>
      <c r="B29" s="20" t="s">
        <v>29</v>
      </c>
      <c r="C29" s="49">
        <v>2695000000</v>
      </c>
      <c r="D29" s="21"/>
      <c r="E29" s="56">
        <f>+C29+D29</f>
        <v>2695000000</v>
      </c>
    </row>
    <row r="30" spans="1:5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</row>
    <row r="31" spans="1:5" s="27" customFormat="1" ht="13.5">
      <c r="A31" s="26" t="s">
        <v>31</v>
      </c>
      <c r="B31" s="14" t="s">
        <v>149</v>
      </c>
      <c r="C31" s="15">
        <f>+C32+C38</f>
        <v>3946020000</v>
      </c>
      <c r="D31" s="15">
        <f>+D32+D38</f>
        <v>0</v>
      </c>
      <c r="E31" s="57">
        <f>+E32+E38</f>
        <v>3946020000</v>
      </c>
    </row>
    <row r="32" spans="1:5" s="27" customFormat="1" ht="13.5">
      <c r="A32" s="26" t="s">
        <v>32</v>
      </c>
      <c r="B32" s="14" t="s">
        <v>33</v>
      </c>
      <c r="C32" s="15">
        <f>SUM(C33:C37)</f>
        <v>2449481000</v>
      </c>
      <c r="D32" s="15">
        <f>SUM(D33:D37)</f>
        <v>0</v>
      </c>
      <c r="E32" s="57">
        <f>SUM(E33:E37)</f>
        <v>2449481000</v>
      </c>
    </row>
    <row r="33" spans="1:5" s="25" customFormat="1" ht="13.5">
      <c r="A33" s="24" t="s">
        <v>34</v>
      </c>
      <c r="B33" s="20" t="s">
        <v>150</v>
      </c>
      <c r="C33" s="49">
        <v>597764000</v>
      </c>
      <c r="D33" s="21"/>
      <c r="E33" s="56">
        <f>+C33+D33</f>
        <v>597764000</v>
      </c>
    </row>
    <row r="34" spans="1:5" s="25" customFormat="1" ht="13.5">
      <c r="A34" s="24" t="s">
        <v>35</v>
      </c>
      <c r="B34" s="20" t="s">
        <v>36</v>
      </c>
      <c r="C34" s="49">
        <v>575307000</v>
      </c>
      <c r="D34" s="21"/>
      <c r="E34" s="56">
        <f>+C34+D34</f>
        <v>575307000</v>
      </c>
    </row>
    <row r="35" spans="1:5" s="25" customFormat="1" ht="13.5">
      <c r="A35" s="24" t="s">
        <v>37</v>
      </c>
      <c r="B35" s="20" t="s">
        <v>38</v>
      </c>
      <c r="C35" s="49">
        <v>773673000</v>
      </c>
      <c r="D35" s="21"/>
      <c r="E35" s="56">
        <f>+C35+D35</f>
        <v>773673000</v>
      </c>
    </row>
    <row r="36" spans="1:5" s="25" customFormat="1" ht="13.5">
      <c r="A36" s="24" t="s">
        <v>39</v>
      </c>
      <c r="B36" s="20" t="s">
        <v>151</v>
      </c>
      <c r="C36" s="49">
        <v>83336000</v>
      </c>
      <c r="D36" s="21"/>
      <c r="E36" s="56">
        <f>+C36+D36</f>
        <v>83336000</v>
      </c>
    </row>
    <row r="37" spans="1:5" s="25" customFormat="1" ht="13.5">
      <c r="A37" s="24" t="s">
        <v>40</v>
      </c>
      <c r="B37" s="20" t="s">
        <v>152</v>
      </c>
      <c r="C37" s="49">
        <v>419401000</v>
      </c>
      <c r="D37" s="21"/>
      <c r="E37" s="56">
        <f>+C37+D37</f>
        <v>419401000</v>
      </c>
    </row>
    <row r="38" spans="1:5" s="27" customFormat="1" ht="13.5">
      <c r="A38" s="26" t="s">
        <v>41</v>
      </c>
      <c r="B38" s="14" t="s">
        <v>153</v>
      </c>
      <c r="C38" s="15">
        <f>SUM(C39:C45)</f>
        <v>1496539000</v>
      </c>
      <c r="D38" s="15">
        <f>SUM(D39:D45)</f>
        <v>0</v>
      </c>
      <c r="E38" s="57">
        <f>SUM(E39:E45)</f>
        <v>1496539000</v>
      </c>
    </row>
    <row r="39" spans="1:5" s="25" customFormat="1" ht="13.5">
      <c r="A39" s="24" t="s">
        <v>42</v>
      </c>
      <c r="B39" s="20" t="s">
        <v>154</v>
      </c>
      <c r="C39" s="49">
        <v>458170000</v>
      </c>
      <c r="D39" s="21"/>
      <c r="E39" s="56">
        <f aca="true" t="shared" si="1" ref="E39:E45">+C39+D39</f>
        <v>458170000</v>
      </c>
    </row>
    <row r="40" spans="1:5" s="25" customFormat="1" ht="13.5">
      <c r="A40" s="24" t="s">
        <v>43</v>
      </c>
      <c r="B40" s="20" t="s">
        <v>155</v>
      </c>
      <c r="C40" s="49">
        <v>516938000</v>
      </c>
      <c r="D40" s="21"/>
      <c r="E40" s="56">
        <f t="shared" si="1"/>
        <v>516938000</v>
      </c>
    </row>
    <row r="41" spans="1:5" s="25" customFormat="1" ht="13.5">
      <c r="A41" s="24" t="s">
        <v>44</v>
      </c>
      <c r="B41" s="20" t="s">
        <v>45</v>
      </c>
      <c r="C41" s="49">
        <v>52425000</v>
      </c>
      <c r="D41" s="21"/>
      <c r="E41" s="56">
        <f t="shared" si="1"/>
        <v>52425000</v>
      </c>
    </row>
    <row r="42" spans="1:5" s="25" customFormat="1" ht="13.5">
      <c r="A42" s="24" t="s">
        <v>46</v>
      </c>
      <c r="B42" s="20" t="s">
        <v>47</v>
      </c>
      <c r="C42" s="49">
        <v>314551000</v>
      </c>
      <c r="D42" s="21"/>
      <c r="E42" s="56">
        <f t="shared" si="1"/>
        <v>314551000</v>
      </c>
    </row>
    <row r="43" spans="1:5" s="25" customFormat="1" ht="13.5">
      <c r="A43" s="24" t="s">
        <v>48</v>
      </c>
      <c r="B43" s="20" t="s">
        <v>49</v>
      </c>
      <c r="C43" s="49">
        <v>52425000</v>
      </c>
      <c r="D43" s="21"/>
      <c r="E43" s="56">
        <f t="shared" si="1"/>
        <v>52425000</v>
      </c>
    </row>
    <row r="44" spans="1:5" s="25" customFormat="1" ht="13.5">
      <c r="A44" s="24" t="s">
        <v>50</v>
      </c>
      <c r="B44" s="20" t="s">
        <v>156</v>
      </c>
      <c r="C44" s="49">
        <v>100830000</v>
      </c>
      <c r="D44" s="21"/>
      <c r="E44" s="56">
        <f t="shared" si="1"/>
        <v>100830000</v>
      </c>
    </row>
    <row r="45" spans="1:5" s="25" customFormat="1" ht="13.5">
      <c r="A45" s="24" t="s">
        <v>169</v>
      </c>
      <c r="B45" s="20" t="s">
        <v>168</v>
      </c>
      <c r="C45" s="21">
        <v>1200000</v>
      </c>
      <c r="D45" s="21"/>
      <c r="E45" s="56">
        <f t="shared" si="1"/>
        <v>1200000</v>
      </c>
    </row>
    <row r="46" spans="1:6" s="27" customFormat="1" ht="13.5">
      <c r="A46" s="28" t="s">
        <v>157</v>
      </c>
      <c r="B46" s="14" t="s">
        <v>51</v>
      </c>
      <c r="C46" s="15">
        <f>+C47+C53+C69</f>
        <v>6200000000</v>
      </c>
      <c r="D46" s="15">
        <f>+D47+D53+D69</f>
        <v>0</v>
      </c>
      <c r="E46" s="57">
        <f>+E47+E53+E69</f>
        <v>6200000000</v>
      </c>
      <c r="F46" s="29" t="s">
        <v>170</v>
      </c>
    </row>
    <row r="47" spans="1:6" s="27" customFormat="1" ht="13.5">
      <c r="A47" s="26" t="s">
        <v>52</v>
      </c>
      <c r="B47" s="14" t="s">
        <v>158</v>
      </c>
      <c r="C47" s="15">
        <f>SUM(C48:C52)</f>
        <v>1987900000</v>
      </c>
      <c r="D47" s="15">
        <f>SUM(D48:D52)</f>
        <v>0</v>
      </c>
      <c r="E47" s="57">
        <f>SUM(E48:E52)</f>
        <v>1987900000</v>
      </c>
      <c r="F47" s="27" t="s">
        <v>170</v>
      </c>
    </row>
    <row r="48" spans="1:5" s="25" customFormat="1" ht="13.5">
      <c r="A48" s="24" t="s">
        <v>53</v>
      </c>
      <c r="B48" s="20" t="s">
        <v>159</v>
      </c>
      <c r="C48" s="49">
        <v>3400000</v>
      </c>
      <c r="D48" s="21"/>
      <c r="E48" s="56">
        <f>+C48+D48</f>
        <v>3400000</v>
      </c>
    </row>
    <row r="49" spans="1:5" s="25" customFormat="1" ht="13.5">
      <c r="A49" s="24" t="s">
        <v>54</v>
      </c>
      <c r="B49" s="24" t="s">
        <v>55</v>
      </c>
      <c r="C49" s="49">
        <v>1500000000</v>
      </c>
      <c r="D49" s="23"/>
      <c r="E49" s="58">
        <f>+C49+D49</f>
        <v>1500000000</v>
      </c>
    </row>
    <row r="50" spans="1:5" s="25" customFormat="1" ht="13.5">
      <c r="A50" s="24" t="s">
        <v>56</v>
      </c>
      <c r="B50" s="20" t="s">
        <v>160</v>
      </c>
      <c r="C50" s="49">
        <v>131500000</v>
      </c>
      <c r="D50" s="21"/>
      <c r="E50" s="56">
        <f>+C50+D50</f>
        <v>131500000</v>
      </c>
    </row>
    <row r="51" spans="1:5" s="25" customFormat="1" ht="13.5">
      <c r="A51" s="24" t="s">
        <v>57</v>
      </c>
      <c r="B51" s="20" t="s">
        <v>58</v>
      </c>
      <c r="C51" s="49">
        <v>328000000</v>
      </c>
      <c r="D51" s="21"/>
      <c r="E51" s="56">
        <f>+C51+D51</f>
        <v>328000000</v>
      </c>
    </row>
    <row r="52" spans="1:5" s="25" customFormat="1" ht="13.5">
      <c r="A52" s="24" t="s">
        <v>174</v>
      </c>
      <c r="B52" s="20" t="s">
        <v>173</v>
      </c>
      <c r="C52" s="49">
        <v>25000000</v>
      </c>
      <c r="D52" s="21"/>
      <c r="E52" s="56">
        <f>+C52+D52</f>
        <v>25000000</v>
      </c>
    </row>
    <row r="53" spans="1:6" s="27" customFormat="1" ht="13.5">
      <c r="A53" s="26" t="s">
        <v>59</v>
      </c>
      <c r="B53" s="14" t="s">
        <v>161</v>
      </c>
      <c r="C53" s="15">
        <f>SUM(C54:C68)</f>
        <v>4205100000</v>
      </c>
      <c r="D53" s="15">
        <f>SUM(D54:D68)</f>
        <v>0</v>
      </c>
      <c r="E53" s="57">
        <f>SUM(E54:E68)</f>
        <v>4205100000</v>
      </c>
      <c r="F53" s="29" t="s">
        <v>170</v>
      </c>
    </row>
    <row r="54" spans="1:5" s="25" customFormat="1" ht="13.5">
      <c r="A54" s="24" t="s">
        <v>60</v>
      </c>
      <c r="B54" s="20" t="s">
        <v>61</v>
      </c>
      <c r="C54" s="49">
        <v>140000000</v>
      </c>
      <c r="D54" s="21"/>
      <c r="E54" s="56">
        <f aca="true" t="shared" si="2" ref="E54:E68">+C54+D54</f>
        <v>140000000</v>
      </c>
    </row>
    <row r="55" spans="1:5" s="25" customFormat="1" ht="13.5">
      <c r="A55" s="24" t="s">
        <v>218</v>
      </c>
      <c r="B55" s="20" t="s">
        <v>219</v>
      </c>
      <c r="C55" s="21">
        <v>6500000</v>
      </c>
      <c r="D55" s="21"/>
      <c r="E55" s="56">
        <f t="shared" si="2"/>
        <v>6500000</v>
      </c>
    </row>
    <row r="56" spans="1:5" s="25" customFormat="1" ht="13.5">
      <c r="A56" s="24" t="s">
        <v>62</v>
      </c>
      <c r="B56" s="20" t="s">
        <v>162</v>
      </c>
      <c r="C56" s="49">
        <v>1180000000</v>
      </c>
      <c r="D56" s="21"/>
      <c r="E56" s="56">
        <f t="shared" si="2"/>
        <v>1180000000</v>
      </c>
    </row>
    <row r="57" spans="1:5" s="25" customFormat="1" ht="13.5">
      <c r="A57" s="24" t="s">
        <v>63</v>
      </c>
      <c r="B57" s="20" t="s">
        <v>64</v>
      </c>
      <c r="C57" s="49">
        <v>140000000</v>
      </c>
      <c r="D57" s="21"/>
      <c r="E57" s="56">
        <f t="shared" si="2"/>
        <v>140000000</v>
      </c>
    </row>
    <row r="58" spans="1:5" s="25" customFormat="1" ht="13.5">
      <c r="A58" s="24" t="s">
        <v>65</v>
      </c>
      <c r="B58" s="20" t="s">
        <v>66</v>
      </c>
      <c r="C58" s="49">
        <v>1661100000</v>
      </c>
      <c r="D58" s="21"/>
      <c r="E58" s="56">
        <f t="shared" si="2"/>
        <v>1661100000</v>
      </c>
    </row>
    <row r="59" spans="1:5" s="25" customFormat="1" ht="13.5">
      <c r="A59" s="24" t="s">
        <v>67</v>
      </c>
      <c r="B59" s="20" t="s">
        <v>68</v>
      </c>
      <c r="C59" s="49">
        <v>294500000</v>
      </c>
      <c r="D59" s="21"/>
      <c r="E59" s="56">
        <f t="shared" si="2"/>
        <v>294500000</v>
      </c>
    </row>
    <row r="60" spans="1:5" s="25" customFormat="1" ht="13.5">
      <c r="A60" s="24" t="s">
        <v>69</v>
      </c>
      <c r="B60" s="20" t="s">
        <v>163</v>
      </c>
      <c r="C60" s="49">
        <v>270000000</v>
      </c>
      <c r="D60" s="21"/>
      <c r="E60" s="56">
        <f t="shared" si="2"/>
        <v>270000000</v>
      </c>
    </row>
    <row r="61" spans="1:5" s="25" customFormat="1" ht="13.5">
      <c r="A61" s="24" t="s">
        <v>70</v>
      </c>
      <c r="B61" s="20" t="s">
        <v>71</v>
      </c>
      <c r="C61" s="49">
        <v>76000000</v>
      </c>
      <c r="D61" s="21"/>
      <c r="E61" s="56">
        <f t="shared" si="2"/>
        <v>76000000</v>
      </c>
    </row>
    <row r="62" spans="1:5" s="25" customFormat="1" ht="13.5">
      <c r="A62" s="24" t="s">
        <v>72</v>
      </c>
      <c r="B62" s="20" t="s">
        <v>73</v>
      </c>
      <c r="C62" s="49">
        <v>25000000</v>
      </c>
      <c r="D62" s="21"/>
      <c r="E62" s="56">
        <f t="shared" si="2"/>
        <v>25000000</v>
      </c>
    </row>
    <row r="63" spans="1:5" s="25" customFormat="1" ht="13.5">
      <c r="A63" s="24" t="s">
        <v>74</v>
      </c>
      <c r="B63" s="20" t="s">
        <v>223</v>
      </c>
      <c r="C63" s="49">
        <v>182000000</v>
      </c>
      <c r="D63" s="21"/>
      <c r="E63" s="56">
        <f t="shared" si="2"/>
        <v>182000000</v>
      </c>
    </row>
    <row r="64" spans="1:5" s="25" customFormat="1" ht="13.5">
      <c r="A64" s="24" t="s">
        <v>217</v>
      </c>
      <c r="B64" s="20" t="s">
        <v>231</v>
      </c>
      <c r="C64" s="21">
        <v>40000000</v>
      </c>
      <c r="D64" s="21"/>
      <c r="E64" s="56">
        <f t="shared" si="2"/>
        <v>40000000</v>
      </c>
    </row>
    <row r="65" spans="1:5" s="25" customFormat="1" ht="13.5">
      <c r="A65" s="24" t="s">
        <v>229</v>
      </c>
      <c r="B65" s="20" t="s">
        <v>230</v>
      </c>
      <c r="C65" s="21"/>
      <c r="D65" s="21"/>
      <c r="E65" s="56">
        <f t="shared" si="2"/>
        <v>0</v>
      </c>
    </row>
    <row r="66" spans="1:5" s="25" customFormat="1" ht="13.5">
      <c r="A66" s="24" t="s">
        <v>75</v>
      </c>
      <c r="B66" s="20" t="s">
        <v>76</v>
      </c>
      <c r="C66" s="49">
        <v>140000000</v>
      </c>
      <c r="D66" s="21"/>
      <c r="E66" s="56">
        <f t="shared" si="2"/>
        <v>140000000</v>
      </c>
    </row>
    <row r="67" spans="1:5" s="25" customFormat="1" ht="13.5">
      <c r="A67" s="24" t="s">
        <v>77</v>
      </c>
      <c r="B67" s="20" t="s">
        <v>164</v>
      </c>
      <c r="C67" s="49">
        <v>0</v>
      </c>
      <c r="D67" s="21"/>
      <c r="E67" s="56">
        <f t="shared" si="2"/>
        <v>0</v>
      </c>
    </row>
    <row r="68" spans="1:5" s="25" customFormat="1" ht="13.5">
      <c r="A68" s="24" t="s">
        <v>78</v>
      </c>
      <c r="B68" s="20" t="s">
        <v>79</v>
      </c>
      <c r="C68" s="49">
        <v>50000000</v>
      </c>
      <c r="D68" s="21"/>
      <c r="E68" s="56">
        <f t="shared" si="2"/>
        <v>50000000</v>
      </c>
    </row>
    <row r="69" spans="1:5" s="27" customFormat="1" ht="13.5">
      <c r="A69" s="26" t="s">
        <v>176</v>
      </c>
      <c r="B69" s="14" t="s">
        <v>177</v>
      </c>
      <c r="C69" s="15">
        <f>SUM(C70:C71)</f>
        <v>7000000</v>
      </c>
      <c r="D69" s="15">
        <f>SUM(D70:D71)</f>
        <v>0</v>
      </c>
      <c r="E69" s="55">
        <f>SUM(E70:E71)</f>
        <v>7000000</v>
      </c>
    </row>
    <row r="70" spans="1:5" s="27" customFormat="1" ht="13.5">
      <c r="A70" s="24" t="s">
        <v>220</v>
      </c>
      <c r="B70" s="20" t="s">
        <v>221</v>
      </c>
      <c r="C70" s="21">
        <v>0</v>
      </c>
      <c r="D70" s="21"/>
      <c r="E70" s="56">
        <f>+C70+D70</f>
        <v>0</v>
      </c>
    </row>
    <row r="71" spans="1:5" s="25" customFormat="1" ht="13.5">
      <c r="A71" s="24" t="s">
        <v>80</v>
      </c>
      <c r="B71" s="20" t="s">
        <v>81</v>
      </c>
      <c r="C71" s="49">
        <v>7000000</v>
      </c>
      <c r="D71" s="21"/>
      <c r="E71" s="56">
        <f>+C71+D71</f>
        <v>7000000</v>
      </c>
    </row>
    <row r="72" spans="1:5" s="25" customFormat="1" ht="13.5">
      <c r="A72" s="30" t="s">
        <v>222</v>
      </c>
      <c r="B72" s="20" t="s">
        <v>134</v>
      </c>
      <c r="C72" s="21"/>
      <c r="D72" s="21"/>
      <c r="E72" s="56">
        <f>+C72+D72</f>
        <v>0</v>
      </c>
    </row>
    <row r="73" spans="1:5" s="32" customFormat="1" ht="13.5">
      <c r="A73" s="31" t="s">
        <v>137</v>
      </c>
      <c r="B73" s="14" t="s">
        <v>175</v>
      </c>
      <c r="C73" s="15">
        <f>+C74+C122</f>
        <v>84541343000</v>
      </c>
      <c r="D73" s="15">
        <f>+D74+D122</f>
        <v>0</v>
      </c>
      <c r="E73" s="55">
        <f>+E74+E122</f>
        <v>84541343000</v>
      </c>
    </row>
    <row r="74" spans="1:5" s="32" customFormat="1" ht="13.5">
      <c r="A74" s="33" t="s">
        <v>138</v>
      </c>
      <c r="B74" s="14" t="s">
        <v>82</v>
      </c>
      <c r="C74" s="15">
        <f>+C75</f>
        <v>82136555360</v>
      </c>
      <c r="D74" s="15">
        <f>+D75</f>
        <v>0</v>
      </c>
      <c r="E74" s="55">
        <f>+E75</f>
        <v>82136555360</v>
      </c>
    </row>
    <row r="75" spans="1:5" s="32" customFormat="1" ht="13.5">
      <c r="A75" s="34" t="s">
        <v>83</v>
      </c>
      <c r="B75" s="14" t="s">
        <v>84</v>
      </c>
      <c r="C75" s="15">
        <f>+C76+C104</f>
        <v>82136555360</v>
      </c>
      <c r="D75" s="15">
        <f>+D76+D104</f>
        <v>0</v>
      </c>
      <c r="E75" s="55">
        <f>+E76+E104</f>
        <v>82136555360</v>
      </c>
    </row>
    <row r="76" spans="1:5" s="32" customFormat="1" ht="13.5">
      <c r="A76" s="34" t="s">
        <v>85</v>
      </c>
      <c r="B76" s="14" t="s">
        <v>178</v>
      </c>
      <c r="C76" s="15">
        <f>+C77+C88+C92+C97</f>
        <v>71841555360</v>
      </c>
      <c r="D76" s="15">
        <f>+D77+D88+D92+D97</f>
        <v>0</v>
      </c>
      <c r="E76" s="55">
        <f>+E77+E88+E92+E97</f>
        <v>71841555360</v>
      </c>
    </row>
    <row r="77" spans="1:5" s="32" customFormat="1" ht="13.5">
      <c r="A77" s="34" t="s">
        <v>86</v>
      </c>
      <c r="B77" s="14" t="s">
        <v>179</v>
      </c>
      <c r="C77" s="15">
        <f>+C78+C80+C83</f>
        <v>29093512049</v>
      </c>
      <c r="D77" s="15">
        <f>+D78+D80+D83</f>
        <v>0</v>
      </c>
      <c r="E77" s="55">
        <f>+E78+E80+E83</f>
        <v>29093512049</v>
      </c>
    </row>
    <row r="78" spans="1:5" s="36" customFormat="1" ht="13.5">
      <c r="A78" s="35" t="s">
        <v>87</v>
      </c>
      <c r="B78" s="20" t="s">
        <v>180</v>
      </c>
      <c r="C78" s="21">
        <f>+C79</f>
        <v>2799224000</v>
      </c>
      <c r="D78" s="21">
        <f>+D79</f>
        <v>0</v>
      </c>
      <c r="E78" s="56">
        <f>+E79</f>
        <v>2799224000</v>
      </c>
    </row>
    <row r="79" spans="1:5" s="36" customFormat="1" ht="13.5">
      <c r="A79" s="35" t="s">
        <v>88</v>
      </c>
      <c r="B79" s="20" t="s">
        <v>181</v>
      </c>
      <c r="C79" s="21">
        <v>2799224000</v>
      </c>
      <c r="D79" s="21"/>
      <c r="E79" s="56">
        <f>+C79+D79</f>
        <v>2799224000</v>
      </c>
    </row>
    <row r="80" spans="1:5" s="36" customFormat="1" ht="13.5">
      <c r="A80" s="35" t="s">
        <v>89</v>
      </c>
      <c r="B80" s="20" t="s">
        <v>182</v>
      </c>
      <c r="C80" s="21">
        <f>SUM(C81:C82)</f>
        <v>11973730979</v>
      </c>
      <c r="D80" s="21">
        <f>SUM(D81:D82)</f>
        <v>0</v>
      </c>
      <c r="E80" s="56">
        <f>SUM(E81:E82)</f>
        <v>11973730979</v>
      </c>
    </row>
    <row r="81" spans="1:5" s="36" customFormat="1" ht="13.5">
      <c r="A81" s="35" t="s">
        <v>90</v>
      </c>
      <c r="B81" s="20" t="s">
        <v>183</v>
      </c>
      <c r="C81" s="49">
        <v>11124070979</v>
      </c>
      <c r="D81" s="21"/>
      <c r="E81" s="56">
        <f>+C81+D81</f>
        <v>11124070979</v>
      </c>
    </row>
    <row r="82" spans="1:5" s="36" customFormat="1" ht="13.5">
      <c r="A82" s="35" t="s">
        <v>91</v>
      </c>
      <c r="B82" s="20" t="s">
        <v>184</v>
      </c>
      <c r="C82" s="49">
        <v>849660000</v>
      </c>
      <c r="D82" s="21"/>
      <c r="E82" s="56">
        <f>+C82+D82</f>
        <v>849660000</v>
      </c>
    </row>
    <row r="83" spans="1:5" s="36" customFormat="1" ht="13.5">
      <c r="A83" s="35" t="s">
        <v>92</v>
      </c>
      <c r="B83" s="20" t="s">
        <v>185</v>
      </c>
      <c r="C83" s="21">
        <f>SUM(C84:C87)</f>
        <v>14320557070</v>
      </c>
      <c r="D83" s="21">
        <f>SUM(D84:D87)</f>
        <v>0</v>
      </c>
      <c r="E83" s="56">
        <f>SUM(E84:E87)</f>
        <v>14320557070</v>
      </c>
    </row>
    <row r="84" spans="1:5" s="36" customFormat="1" ht="13.5">
      <c r="A84" s="35" t="s">
        <v>93</v>
      </c>
      <c r="B84" s="20" t="s">
        <v>186</v>
      </c>
      <c r="C84" s="49">
        <v>5587924000</v>
      </c>
      <c r="D84" s="21"/>
      <c r="E84" s="56">
        <f>+C84+D84</f>
        <v>5587924000</v>
      </c>
    </row>
    <row r="85" spans="1:5" s="36" customFormat="1" ht="13.5">
      <c r="A85" s="35" t="s">
        <v>94</v>
      </c>
      <c r="B85" s="20" t="s">
        <v>187</v>
      </c>
      <c r="C85" s="49">
        <v>93812000</v>
      </c>
      <c r="D85" s="21"/>
      <c r="E85" s="56">
        <f>+C85+D85</f>
        <v>93812000</v>
      </c>
    </row>
    <row r="86" spans="1:5" s="36" customFormat="1" ht="13.5">
      <c r="A86" s="35" t="s">
        <v>95</v>
      </c>
      <c r="B86" s="20" t="s">
        <v>181</v>
      </c>
      <c r="C86" s="49">
        <v>8076221070</v>
      </c>
      <c r="D86" s="21"/>
      <c r="E86" s="56">
        <f>+C86+D86</f>
        <v>8076221070</v>
      </c>
    </row>
    <row r="87" spans="1:5" s="36" customFormat="1" ht="13.5">
      <c r="A87" s="35" t="s">
        <v>96</v>
      </c>
      <c r="B87" s="20" t="s">
        <v>188</v>
      </c>
      <c r="C87" s="49">
        <v>562600000</v>
      </c>
      <c r="D87" s="21"/>
      <c r="E87" s="56">
        <f>+C87+D87</f>
        <v>562600000</v>
      </c>
    </row>
    <row r="88" spans="1:5" s="32" customFormat="1" ht="13.5">
      <c r="A88" s="34" t="s">
        <v>97</v>
      </c>
      <c r="B88" s="14" t="s">
        <v>189</v>
      </c>
      <c r="C88" s="15">
        <f>+C89</f>
        <v>4664599978</v>
      </c>
      <c r="D88" s="15">
        <f>+D89</f>
        <v>0</v>
      </c>
      <c r="E88" s="55">
        <f>+E89</f>
        <v>4664599978</v>
      </c>
    </row>
    <row r="89" spans="1:5" s="36" customFormat="1" ht="13.5">
      <c r="A89" s="35" t="s">
        <v>98</v>
      </c>
      <c r="B89" s="20" t="s">
        <v>190</v>
      </c>
      <c r="C89" s="21">
        <f>SUM(C90:C91)</f>
        <v>4664599978</v>
      </c>
      <c r="D89" s="21">
        <f>SUM(D90:D91)</f>
        <v>0</v>
      </c>
      <c r="E89" s="56">
        <f>SUM(E90:E91)</f>
        <v>4664599978</v>
      </c>
    </row>
    <row r="90" spans="1:5" s="36" customFormat="1" ht="13.5">
      <c r="A90" s="35" t="s">
        <v>99</v>
      </c>
      <c r="B90" s="20" t="s">
        <v>191</v>
      </c>
      <c r="C90" s="49">
        <v>4526291978</v>
      </c>
      <c r="D90" s="21"/>
      <c r="E90" s="56">
        <f>+C90+D90</f>
        <v>4526291978</v>
      </c>
    </row>
    <row r="91" spans="1:5" s="36" customFormat="1" ht="13.5">
      <c r="A91" s="35" t="s">
        <v>100</v>
      </c>
      <c r="B91" s="20" t="s">
        <v>192</v>
      </c>
      <c r="C91" s="49">
        <v>138308000</v>
      </c>
      <c r="D91" s="21"/>
      <c r="E91" s="56">
        <f>+C91+D91</f>
        <v>138308000</v>
      </c>
    </row>
    <row r="92" spans="1:5" s="32" customFormat="1" ht="13.5">
      <c r="A92" s="34" t="s">
        <v>101</v>
      </c>
      <c r="B92" s="14" t="s">
        <v>102</v>
      </c>
      <c r="C92" s="15">
        <f>+C93</f>
        <v>4200000000</v>
      </c>
      <c r="D92" s="15">
        <f>+D93</f>
        <v>0</v>
      </c>
      <c r="E92" s="55">
        <f>+E93</f>
        <v>4200000000</v>
      </c>
    </row>
    <row r="93" spans="1:5" s="36" customFormat="1" ht="13.5">
      <c r="A93" s="35" t="s">
        <v>103</v>
      </c>
      <c r="B93" s="20" t="s">
        <v>193</v>
      </c>
      <c r="C93" s="21">
        <f>SUM(C94:C96)</f>
        <v>4200000000</v>
      </c>
      <c r="D93" s="21">
        <f>SUM(D94:D96)</f>
        <v>0</v>
      </c>
      <c r="E93" s="56">
        <f>SUM(E94:E96)</f>
        <v>4200000000</v>
      </c>
    </row>
    <row r="94" spans="1:5" s="36" customFormat="1" ht="13.5">
      <c r="A94" s="35" t="s">
        <v>104</v>
      </c>
      <c r="B94" s="20" t="s">
        <v>194</v>
      </c>
      <c r="C94" s="21">
        <v>0</v>
      </c>
      <c r="D94" s="21"/>
      <c r="E94" s="56">
        <f>+C94+D94</f>
        <v>0</v>
      </c>
    </row>
    <row r="95" spans="1:5" s="36" customFormat="1" ht="13.5">
      <c r="A95" s="35" t="s">
        <v>105</v>
      </c>
      <c r="B95" s="20" t="s">
        <v>106</v>
      </c>
      <c r="C95" s="49">
        <v>2903642000</v>
      </c>
      <c r="D95" s="21"/>
      <c r="E95" s="56">
        <f>+C95+D95</f>
        <v>2903642000</v>
      </c>
    </row>
    <row r="96" spans="1:5" s="36" customFormat="1" ht="13.5">
      <c r="A96" s="35" t="s">
        <v>107</v>
      </c>
      <c r="B96" s="20" t="s">
        <v>195</v>
      </c>
      <c r="C96" s="49">
        <v>1296358000</v>
      </c>
      <c r="D96" s="21"/>
      <c r="E96" s="56">
        <f>+C96+D96</f>
        <v>1296358000</v>
      </c>
    </row>
    <row r="97" spans="1:5" s="32" customFormat="1" ht="13.5">
      <c r="A97" s="34" t="s">
        <v>108</v>
      </c>
      <c r="B97" s="14" t="s">
        <v>196</v>
      </c>
      <c r="C97" s="15">
        <f>+C98+C100+C102</f>
        <v>33883443333</v>
      </c>
      <c r="D97" s="15">
        <f>+D98+D100+D102</f>
        <v>0</v>
      </c>
      <c r="E97" s="55">
        <f>+E98+E100+E102</f>
        <v>33883443333</v>
      </c>
    </row>
    <row r="98" spans="1:5" s="36" customFormat="1" ht="13.5">
      <c r="A98" s="35" t="s">
        <v>109</v>
      </c>
      <c r="B98" s="20" t="s">
        <v>197</v>
      </c>
      <c r="C98" s="21">
        <f>+C99</f>
        <v>12000000000</v>
      </c>
      <c r="D98" s="21">
        <f>+D99</f>
        <v>0</v>
      </c>
      <c r="E98" s="56">
        <f>+E99</f>
        <v>12000000000</v>
      </c>
    </row>
    <row r="99" spans="1:5" s="36" customFormat="1" ht="13.5">
      <c r="A99" s="35" t="s">
        <v>110</v>
      </c>
      <c r="B99" s="20" t="s">
        <v>198</v>
      </c>
      <c r="C99" s="50">
        <v>12000000000</v>
      </c>
      <c r="D99" s="21"/>
      <c r="E99" s="56">
        <f>+C99+D99</f>
        <v>12000000000</v>
      </c>
    </row>
    <row r="100" spans="1:5" s="36" customFormat="1" ht="13.5">
      <c r="A100" s="35" t="s">
        <v>111</v>
      </c>
      <c r="B100" s="20" t="s">
        <v>199</v>
      </c>
      <c r="C100" s="21">
        <f>+C101</f>
        <v>6000000000</v>
      </c>
      <c r="D100" s="21">
        <f>+D101</f>
        <v>0</v>
      </c>
      <c r="E100" s="56">
        <f>+E101</f>
        <v>6000000000</v>
      </c>
    </row>
    <row r="101" spans="1:5" s="36" customFormat="1" ht="13.5">
      <c r="A101" s="35" t="s">
        <v>112</v>
      </c>
      <c r="B101" s="20" t="s">
        <v>198</v>
      </c>
      <c r="C101" s="50">
        <v>6000000000</v>
      </c>
      <c r="D101" s="21"/>
      <c r="E101" s="56">
        <f>+C101+D101</f>
        <v>6000000000</v>
      </c>
    </row>
    <row r="102" spans="1:5" s="36" customFormat="1" ht="13.5">
      <c r="A102" s="35" t="s">
        <v>212</v>
      </c>
      <c r="B102" s="20" t="s">
        <v>211</v>
      </c>
      <c r="C102" s="21">
        <f>SUM(C103:C103)</f>
        <v>15883443333</v>
      </c>
      <c r="D102" s="21">
        <f>SUM(D103:D103)</f>
        <v>0</v>
      </c>
      <c r="E102" s="56">
        <f>SUM(E103:E103)</f>
        <v>15883443333</v>
      </c>
    </row>
    <row r="103" spans="1:5" s="36" customFormat="1" ht="13.5">
      <c r="A103" s="35" t="s">
        <v>213</v>
      </c>
      <c r="B103" s="20" t="s">
        <v>214</v>
      </c>
      <c r="C103" s="50">
        <v>15883443333</v>
      </c>
      <c r="D103" s="21"/>
      <c r="E103" s="56">
        <f>+C103+D103</f>
        <v>15883443333</v>
      </c>
    </row>
    <row r="104" spans="1:5" s="32" customFormat="1" ht="13.5">
      <c r="A104" s="34" t="s">
        <v>113</v>
      </c>
      <c r="B104" s="14" t="s">
        <v>200</v>
      </c>
      <c r="C104" s="15">
        <f>+C105+C110+C115+C119</f>
        <v>10295000000</v>
      </c>
      <c r="D104" s="15">
        <f>+D105+D110+D115+D119</f>
        <v>0</v>
      </c>
      <c r="E104" s="55">
        <f>+E105+E110+E115+E119</f>
        <v>10295000000</v>
      </c>
    </row>
    <row r="105" spans="1:5" s="32" customFormat="1" ht="13.5">
      <c r="A105" s="34" t="s">
        <v>114</v>
      </c>
      <c r="B105" s="14" t="s">
        <v>201</v>
      </c>
      <c r="C105" s="15">
        <f>+C106</f>
        <v>1200000000</v>
      </c>
      <c r="D105" s="15">
        <f>+D106</f>
        <v>0</v>
      </c>
      <c r="E105" s="55">
        <f>+E106</f>
        <v>1200000000</v>
      </c>
    </row>
    <row r="106" spans="1:5" s="36" customFormat="1" ht="13.5">
      <c r="A106" s="35" t="s">
        <v>115</v>
      </c>
      <c r="B106" s="20" t="s">
        <v>202</v>
      </c>
      <c r="C106" s="21">
        <f>SUM(C107:C109)</f>
        <v>1200000000</v>
      </c>
      <c r="D106" s="21">
        <f>SUM(D107:D109)</f>
        <v>0</v>
      </c>
      <c r="E106" s="56">
        <f>SUM(E107:E109)</f>
        <v>1200000000</v>
      </c>
    </row>
    <row r="107" spans="1:5" s="36" customFormat="1" ht="13.5">
      <c r="A107" s="35" t="s">
        <v>116</v>
      </c>
      <c r="B107" s="20" t="s">
        <v>203</v>
      </c>
      <c r="C107" s="49">
        <v>190336000</v>
      </c>
      <c r="D107" s="21"/>
      <c r="E107" s="56">
        <f>+C107+D107</f>
        <v>190336000</v>
      </c>
    </row>
    <row r="108" spans="1:5" s="36" customFormat="1" ht="13.5">
      <c r="A108" s="24" t="s">
        <v>225</v>
      </c>
      <c r="B108" s="20" t="s">
        <v>226</v>
      </c>
      <c r="C108" s="49">
        <v>90000000</v>
      </c>
      <c r="D108" s="21"/>
      <c r="E108" s="56">
        <f>+C108+D108</f>
        <v>90000000</v>
      </c>
    </row>
    <row r="109" spans="1:5" s="36" customFormat="1" ht="13.5">
      <c r="A109" s="35" t="s">
        <v>117</v>
      </c>
      <c r="B109" s="20" t="s">
        <v>204</v>
      </c>
      <c r="C109" s="49">
        <v>919664000</v>
      </c>
      <c r="D109" s="21"/>
      <c r="E109" s="56">
        <f>+C109+D109</f>
        <v>919664000</v>
      </c>
    </row>
    <row r="110" spans="1:5" s="32" customFormat="1" ht="13.5">
      <c r="A110" s="34" t="s">
        <v>118</v>
      </c>
      <c r="B110" s="14" t="s">
        <v>119</v>
      </c>
      <c r="C110" s="15">
        <f>+C111</f>
        <v>690000000</v>
      </c>
      <c r="D110" s="15">
        <f>+D111</f>
        <v>0</v>
      </c>
      <c r="E110" s="55">
        <f>+E111</f>
        <v>690000000</v>
      </c>
    </row>
    <row r="111" spans="1:5" s="36" customFormat="1" ht="13.5">
      <c r="A111" s="35" t="s">
        <v>120</v>
      </c>
      <c r="B111" s="20" t="s">
        <v>121</v>
      </c>
      <c r="C111" s="21">
        <f>SUM(C112:C114)</f>
        <v>690000000</v>
      </c>
      <c r="D111" s="21">
        <f>SUM(D112:D114)</f>
        <v>0</v>
      </c>
      <c r="E111" s="56">
        <f>SUM(E112:E114)</f>
        <v>690000000</v>
      </c>
    </row>
    <row r="112" spans="1:5" s="36" customFormat="1" ht="13.5">
      <c r="A112" s="35" t="s">
        <v>122</v>
      </c>
      <c r="B112" s="20" t="s">
        <v>123</v>
      </c>
      <c r="C112" s="49">
        <v>690000000</v>
      </c>
      <c r="D112" s="21"/>
      <c r="E112" s="56">
        <f>+C112+D112</f>
        <v>690000000</v>
      </c>
    </row>
    <row r="113" spans="1:5" s="36" customFormat="1" ht="13.5">
      <c r="A113" s="35" t="s">
        <v>124</v>
      </c>
      <c r="B113" s="20" t="s">
        <v>209</v>
      </c>
      <c r="C113" s="21">
        <v>0</v>
      </c>
      <c r="D113" s="21"/>
      <c r="E113" s="56">
        <f>+C113+D113</f>
        <v>0</v>
      </c>
    </row>
    <row r="114" spans="1:5" s="36" customFormat="1" ht="13.5">
      <c r="A114" s="35" t="s">
        <v>125</v>
      </c>
      <c r="B114" s="20" t="s">
        <v>210</v>
      </c>
      <c r="C114" s="21">
        <v>0</v>
      </c>
      <c r="D114" s="21"/>
      <c r="E114" s="56">
        <f>+C114+D114</f>
        <v>0</v>
      </c>
    </row>
    <row r="115" spans="1:5" s="32" customFormat="1" ht="13.5">
      <c r="A115" s="34" t="s">
        <v>126</v>
      </c>
      <c r="B115" s="14" t="s">
        <v>205</v>
      </c>
      <c r="C115" s="15">
        <f>+C116</f>
        <v>3405000000</v>
      </c>
      <c r="D115" s="15">
        <f>+D116</f>
        <v>0</v>
      </c>
      <c r="E115" s="55">
        <f>+E116</f>
        <v>3405000000</v>
      </c>
    </row>
    <row r="116" spans="1:5" s="36" customFormat="1" ht="13.5">
      <c r="A116" s="35" t="s">
        <v>127</v>
      </c>
      <c r="B116" s="20" t="s">
        <v>205</v>
      </c>
      <c r="C116" s="21">
        <f>SUM(C117:C118)</f>
        <v>3405000000</v>
      </c>
      <c r="D116" s="21">
        <f>SUM(D117:D118)</f>
        <v>0</v>
      </c>
      <c r="E116" s="56">
        <f>SUM(E117:E118)</f>
        <v>3405000000</v>
      </c>
    </row>
    <row r="117" spans="1:5" s="36" customFormat="1" ht="13.5">
      <c r="A117" s="35" t="s">
        <v>128</v>
      </c>
      <c r="B117" s="20" t="s">
        <v>206</v>
      </c>
      <c r="C117" s="49">
        <v>2238037000</v>
      </c>
      <c r="D117" s="21"/>
      <c r="E117" s="56">
        <f>+C117+D117</f>
        <v>2238037000</v>
      </c>
    </row>
    <row r="118" spans="1:5" s="36" customFormat="1" ht="13.5">
      <c r="A118" s="35" t="s">
        <v>129</v>
      </c>
      <c r="B118" s="20" t="s">
        <v>207</v>
      </c>
      <c r="C118" s="49">
        <v>1166963000</v>
      </c>
      <c r="D118" s="21"/>
      <c r="E118" s="56">
        <f>+C118+D118</f>
        <v>1166963000</v>
      </c>
    </row>
    <row r="119" spans="1:5" s="32" customFormat="1" ht="13.5">
      <c r="A119" s="34" t="s">
        <v>130</v>
      </c>
      <c r="B119" s="14" t="s">
        <v>131</v>
      </c>
      <c r="C119" s="15">
        <f aca="true" t="shared" si="3" ref="C119:E120">+C120</f>
        <v>5000000000</v>
      </c>
      <c r="D119" s="15">
        <f t="shared" si="3"/>
        <v>0</v>
      </c>
      <c r="E119" s="55">
        <f t="shared" si="3"/>
        <v>5000000000</v>
      </c>
    </row>
    <row r="120" spans="1:5" s="36" customFormat="1" ht="13.5">
      <c r="A120" s="35" t="s">
        <v>132</v>
      </c>
      <c r="B120" s="20" t="s">
        <v>224</v>
      </c>
      <c r="C120" s="21">
        <f t="shared" si="3"/>
        <v>5000000000</v>
      </c>
      <c r="D120" s="21">
        <f t="shared" si="3"/>
        <v>0</v>
      </c>
      <c r="E120" s="56">
        <f t="shared" si="3"/>
        <v>5000000000</v>
      </c>
    </row>
    <row r="121" spans="1:5" s="36" customFormat="1" ht="13.5">
      <c r="A121" s="35" t="s">
        <v>133</v>
      </c>
      <c r="B121" s="20" t="s">
        <v>208</v>
      </c>
      <c r="C121" s="50">
        <v>5000000000</v>
      </c>
      <c r="D121" s="21"/>
      <c r="E121" s="56">
        <f>+C121+D121</f>
        <v>5000000000</v>
      </c>
    </row>
    <row r="122" spans="1:5" s="13" customFormat="1" ht="13.5">
      <c r="A122" s="37" t="s">
        <v>135</v>
      </c>
      <c r="B122" s="37" t="s">
        <v>134</v>
      </c>
      <c r="C122" s="38">
        <f>+C123</f>
        <v>2404787640</v>
      </c>
      <c r="D122" s="38">
        <f>+D123</f>
        <v>0</v>
      </c>
      <c r="E122" s="59">
        <f>+E123</f>
        <v>2404787640</v>
      </c>
    </row>
    <row r="123" spans="1:5" ht="13.5">
      <c r="A123" s="39" t="s">
        <v>135</v>
      </c>
      <c r="B123" s="39" t="s">
        <v>134</v>
      </c>
      <c r="C123" s="40">
        <v>2404787640</v>
      </c>
      <c r="D123" s="40"/>
      <c r="E123" s="56">
        <f>+C123+D123</f>
        <v>2404787640</v>
      </c>
    </row>
    <row r="124" spans="1:5" ht="13.5">
      <c r="A124" s="41"/>
      <c r="B124" s="41"/>
      <c r="C124" s="42"/>
      <c r="D124" s="41"/>
      <c r="E124" s="60"/>
    </row>
    <row r="125" spans="1:5" ht="13.5">
      <c r="A125" s="41"/>
      <c r="B125" s="41"/>
      <c r="C125" s="42"/>
      <c r="D125" s="41"/>
      <c r="E125" s="60"/>
    </row>
    <row r="126" spans="1:5" ht="13.5">
      <c r="A126" s="41"/>
      <c r="B126" s="41"/>
      <c r="C126" s="42"/>
      <c r="D126" s="41"/>
      <c r="E126" s="60"/>
    </row>
    <row r="127" spans="1:5" ht="13.5">
      <c r="A127" s="41"/>
      <c r="B127" s="41"/>
      <c r="C127" s="42"/>
      <c r="D127" s="41"/>
      <c r="E127" s="60"/>
    </row>
    <row r="128" spans="1:5" ht="13.5">
      <c r="A128" s="41"/>
      <c r="B128" s="41"/>
      <c r="C128" s="42"/>
      <c r="D128" s="41"/>
      <c r="E128" s="60"/>
    </row>
    <row r="129" spans="1:5" ht="17.25">
      <c r="A129" s="41"/>
      <c r="B129" s="41"/>
      <c r="C129" s="42"/>
      <c r="D129" s="89"/>
      <c r="E129" s="89"/>
    </row>
    <row r="130" spans="1:5" ht="13.5">
      <c r="A130" s="41"/>
      <c r="B130" s="41"/>
      <c r="C130" s="42"/>
      <c r="D130" s="90"/>
      <c r="E130" s="90"/>
    </row>
    <row r="131" spans="1:5" s="44" customFormat="1" ht="13.5">
      <c r="A131" s="43"/>
      <c r="B131" s="43"/>
      <c r="C131" s="42"/>
      <c r="D131" s="1"/>
      <c r="E131" s="61"/>
    </row>
    <row r="132" spans="1:5" s="44" customFormat="1" ht="13.5">
      <c r="A132" s="43"/>
      <c r="B132" s="43"/>
      <c r="C132" s="42"/>
      <c r="D132" s="2"/>
      <c r="E132" s="61"/>
    </row>
    <row r="133" spans="1:5" s="44" customFormat="1" ht="13.5">
      <c r="A133" s="43"/>
      <c r="B133" s="43"/>
      <c r="C133" s="42"/>
      <c r="D133" s="2"/>
      <c r="E133" s="61"/>
    </row>
  </sheetData>
  <sheetProtection/>
  <mergeCells count="3">
    <mergeCell ref="B5:E5"/>
    <mergeCell ref="D129:E129"/>
    <mergeCell ref="D130:E1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5">
      <pane xSplit="2" ySplit="3" topLeftCell="C138" activePane="bottomRight" state="frozen"/>
      <selection pane="topLeft" activeCell="A5" sqref="A5"/>
      <selection pane="topRight" activeCell="C5" sqref="C5"/>
      <selection pane="bottomLeft" activeCell="A8" sqref="A8"/>
      <selection pane="bottomRight" activeCell="D141" sqref="D141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18.140625" style="6" customWidth="1"/>
    <col min="5" max="5" width="19.7109375" style="62" bestFit="1" customWidth="1"/>
    <col min="6" max="6" width="3.28125" style="6" bestFit="1" customWidth="1"/>
    <col min="7" max="7" width="13.7109375" style="6" bestFit="1" customWidth="1"/>
    <col min="8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238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5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</row>
    <row r="8" spans="1:6" s="17" customFormat="1" ht="13.5">
      <c r="A8" s="14" t="s">
        <v>136</v>
      </c>
      <c r="B8" s="14" t="s">
        <v>0</v>
      </c>
      <c r="C8" s="15">
        <f>+C9+C73</f>
        <v>109700754000</v>
      </c>
      <c r="D8" s="15">
        <f>+D9+D73</f>
        <v>0</v>
      </c>
      <c r="E8" s="55">
        <f>+E9+E73</f>
        <v>109700754000</v>
      </c>
      <c r="F8" s="48">
        <f>+E8-ENERO!C8</f>
        <v>0</v>
      </c>
    </row>
    <row r="9" spans="1:6" s="17" customFormat="1" ht="13.5">
      <c r="A9" s="18" t="s">
        <v>215</v>
      </c>
      <c r="B9" s="14" t="s">
        <v>1</v>
      </c>
      <c r="C9" s="15">
        <f>+C10+C46+C72</f>
        <v>25159411000</v>
      </c>
      <c r="D9" s="15">
        <f>+D10+D46+D72</f>
        <v>0</v>
      </c>
      <c r="E9" s="55">
        <f>+E10+E46+E72</f>
        <v>25159411000</v>
      </c>
      <c r="F9" s="16"/>
    </row>
    <row r="10" spans="1:6" s="17" customFormat="1" ht="13.5">
      <c r="A10" s="19" t="s">
        <v>216</v>
      </c>
      <c r="B10" s="14" t="s">
        <v>2</v>
      </c>
      <c r="C10" s="15">
        <f>+C11+C27+C31</f>
        <v>18959411000</v>
      </c>
      <c r="D10" s="15">
        <f>+D11+D27+D31</f>
        <v>0</v>
      </c>
      <c r="E10" s="55">
        <f>+E11+E27+E31</f>
        <v>18959411000</v>
      </c>
      <c r="F10" s="17" t="s">
        <v>170</v>
      </c>
    </row>
    <row r="11" spans="1:5" s="17" customFormat="1" ht="13.5">
      <c r="A11" s="14" t="s">
        <v>3</v>
      </c>
      <c r="B11" s="14" t="s">
        <v>139</v>
      </c>
      <c r="C11" s="15">
        <f>SUM(C12:C26)</f>
        <v>11557881000</v>
      </c>
      <c r="D11" s="15">
        <f>SUM(D12:D26)</f>
        <v>0</v>
      </c>
      <c r="E11" s="55">
        <f>SUM(E12:E26)</f>
        <v>11557881000</v>
      </c>
    </row>
    <row r="12" spans="1:5" s="22" customFormat="1" ht="13.5">
      <c r="A12" s="20" t="s">
        <v>4</v>
      </c>
      <c r="B12" s="20" t="s">
        <v>140</v>
      </c>
      <c r="C12" s="49">
        <v>5968143000</v>
      </c>
      <c r="D12" s="21"/>
      <c r="E12" s="56">
        <f aca="true" t="shared" si="0" ref="E12:E26">+C12+D12</f>
        <v>5968143000</v>
      </c>
    </row>
    <row r="13" spans="1:5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</row>
    <row r="14" spans="1:5" s="22" customFormat="1" ht="13.5">
      <c r="A14" s="20" t="s">
        <v>6</v>
      </c>
      <c r="B14" s="20" t="s">
        <v>142</v>
      </c>
      <c r="C14" s="49">
        <v>448091000</v>
      </c>
      <c r="D14" s="21">
        <v>-4639000</v>
      </c>
      <c r="E14" s="56">
        <f t="shared" si="0"/>
        <v>443452000</v>
      </c>
    </row>
    <row r="15" spans="1:5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</row>
    <row r="16" spans="1:5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</row>
    <row r="17" spans="1:5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</row>
    <row r="18" spans="1:5" s="22" customFormat="1" ht="13.5">
      <c r="A18" s="20" t="s">
        <v>11</v>
      </c>
      <c r="B18" s="20" t="s">
        <v>12</v>
      </c>
      <c r="C18" s="49">
        <v>967437000</v>
      </c>
      <c r="D18" s="21"/>
      <c r="E18" s="56">
        <f t="shared" si="0"/>
        <v>967437000</v>
      </c>
    </row>
    <row r="19" spans="1:5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</row>
    <row r="20" spans="1:5" s="22" customFormat="1" ht="13.5">
      <c r="A20" s="20" t="s">
        <v>15</v>
      </c>
      <c r="B20" s="20" t="s">
        <v>16</v>
      </c>
      <c r="C20" s="49">
        <v>327720000</v>
      </c>
      <c r="D20" s="21"/>
      <c r="E20" s="56">
        <f t="shared" si="0"/>
        <v>327720000</v>
      </c>
    </row>
    <row r="21" spans="1:7" s="25" customFormat="1" ht="13.5">
      <c r="A21" s="24" t="s">
        <v>17</v>
      </c>
      <c r="B21" s="20" t="s">
        <v>145</v>
      </c>
      <c r="C21" s="49">
        <v>1791235000</v>
      </c>
      <c r="D21" s="21"/>
      <c r="E21" s="56">
        <f t="shared" si="0"/>
        <v>1791235000</v>
      </c>
      <c r="G21" s="64"/>
    </row>
    <row r="22" spans="1:5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</row>
    <row r="23" spans="1:5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</row>
    <row r="24" spans="1:5" s="25" customFormat="1" ht="13.5">
      <c r="A24" s="24" t="s">
        <v>171</v>
      </c>
      <c r="B24" s="20" t="s">
        <v>172</v>
      </c>
      <c r="C24" s="49">
        <v>175000000</v>
      </c>
      <c r="D24" s="21">
        <v>4639000</v>
      </c>
      <c r="E24" s="56">
        <f t="shared" si="0"/>
        <v>179639000</v>
      </c>
    </row>
    <row r="25" spans="1:5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</row>
    <row r="26" spans="1:5" s="25" customFormat="1" ht="13.5">
      <c r="A26" s="24" t="s">
        <v>23</v>
      </c>
      <c r="B26" s="20" t="s">
        <v>147</v>
      </c>
      <c r="C26" s="49">
        <v>103452000</v>
      </c>
      <c r="D26" s="21"/>
      <c r="E26" s="56">
        <f t="shared" si="0"/>
        <v>103452000</v>
      </c>
    </row>
    <row r="27" spans="1:5" s="27" customFormat="1" ht="13.5">
      <c r="A27" s="26" t="s">
        <v>24</v>
      </c>
      <c r="B27" s="14" t="s">
        <v>25</v>
      </c>
      <c r="C27" s="15">
        <f>+C29+C30</f>
        <v>3455510000</v>
      </c>
      <c r="D27" s="15">
        <f>+D29+D30</f>
        <v>0</v>
      </c>
      <c r="E27" s="57">
        <f>+E29+E30</f>
        <v>3455510000</v>
      </c>
    </row>
    <row r="28" spans="1:5" s="25" customFormat="1" ht="13.5">
      <c r="A28" s="24" t="s">
        <v>26</v>
      </c>
      <c r="B28" s="20" t="s">
        <v>27</v>
      </c>
      <c r="C28" s="21">
        <f>+C29</f>
        <v>2695000000</v>
      </c>
      <c r="D28" s="21">
        <f>+D29</f>
        <v>0</v>
      </c>
      <c r="E28" s="58">
        <f>+E29</f>
        <v>2695000000</v>
      </c>
    </row>
    <row r="29" spans="1:5" s="25" customFormat="1" ht="13.5">
      <c r="A29" s="24" t="s">
        <v>28</v>
      </c>
      <c r="B29" s="20" t="s">
        <v>29</v>
      </c>
      <c r="C29" s="49">
        <v>2695000000</v>
      </c>
      <c r="D29" s="21"/>
      <c r="E29" s="56">
        <f>+C29+D29</f>
        <v>2695000000</v>
      </c>
    </row>
    <row r="30" spans="1:5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</row>
    <row r="31" spans="1:5" s="27" customFormat="1" ht="13.5">
      <c r="A31" s="26" t="s">
        <v>31</v>
      </c>
      <c r="B31" s="14" t="s">
        <v>149</v>
      </c>
      <c r="C31" s="15">
        <f>+C32+C38</f>
        <v>3946020000</v>
      </c>
      <c r="D31" s="15">
        <f>+D32+D38</f>
        <v>0</v>
      </c>
      <c r="E31" s="57">
        <f>+E32+E38</f>
        <v>3946020000</v>
      </c>
    </row>
    <row r="32" spans="1:5" s="27" customFormat="1" ht="13.5">
      <c r="A32" s="26" t="s">
        <v>32</v>
      </c>
      <c r="B32" s="14" t="s">
        <v>33</v>
      </c>
      <c r="C32" s="15">
        <f>SUM(C33:C37)</f>
        <v>2449481000</v>
      </c>
      <c r="D32" s="15">
        <f>SUM(D33:D37)</f>
        <v>0</v>
      </c>
      <c r="E32" s="57">
        <f>SUM(E33:E37)</f>
        <v>2449481000</v>
      </c>
    </row>
    <row r="33" spans="1:5" s="25" customFormat="1" ht="13.5">
      <c r="A33" s="24" t="s">
        <v>34</v>
      </c>
      <c r="B33" s="20" t="s">
        <v>150</v>
      </c>
      <c r="C33" s="49">
        <v>597764000</v>
      </c>
      <c r="D33" s="21"/>
      <c r="E33" s="56">
        <f>+C33+D33</f>
        <v>597764000</v>
      </c>
    </row>
    <row r="34" spans="1:5" s="25" customFormat="1" ht="13.5">
      <c r="A34" s="24" t="s">
        <v>35</v>
      </c>
      <c r="B34" s="20" t="s">
        <v>36</v>
      </c>
      <c r="C34" s="49">
        <v>575307000</v>
      </c>
      <c r="D34" s="21"/>
      <c r="E34" s="56">
        <f>+C34+D34</f>
        <v>575307000</v>
      </c>
    </row>
    <row r="35" spans="1:5" s="25" customFormat="1" ht="13.5">
      <c r="A35" s="24" t="s">
        <v>37</v>
      </c>
      <c r="B35" s="20" t="s">
        <v>38</v>
      </c>
      <c r="C35" s="49">
        <v>773673000</v>
      </c>
      <c r="D35" s="21"/>
      <c r="E35" s="56">
        <f>+C35+D35</f>
        <v>773673000</v>
      </c>
    </row>
    <row r="36" spans="1:5" s="25" customFormat="1" ht="13.5">
      <c r="A36" s="24" t="s">
        <v>39</v>
      </c>
      <c r="B36" s="20" t="s">
        <v>151</v>
      </c>
      <c r="C36" s="49">
        <v>83336000</v>
      </c>
      <c r="D36" s="21"/>
      <c r="E36" s="56">
        <f>+C36+D36</f>
        <v>83336000</v>
      </c>
    </row>
    <row r="37" spans="1:5" s="25" customFormat="1" ht="13.5">
      <c r="A37" s="24" t="s">
        <v>40</v>
      </c>
      <c r="B37" s="20" t="s">
        <v>152</v>
      </c>
      <c r="C37" s="49">
        <v>419401000</v>
      </c>
      <c r="D37" s="21"/>
      <c r="E37" s="56">
        <f>+C37+D37</f>
        <v>419401000</v>
      </c>
    </row>
    <row r="38" spans="1:5" s="27" customFormat="1" ht="13.5">
      <c r="A38" s="26" t="s">
        <v>41</v>
      </c>
      <c r="B38" s="14" t="s">
        <v>153</v>
      </c>
      <c r="C38" s="15">
        <f>SUM(C39:C45)</f>
        <v>1496539000</v>
      </c>
      <c r="D38" s="15">
        <f>SUM(D39:D45)</f>
        <v>0</v>
      </c>
      <c r="E38" s="57">
        <f>SUM(E39:E45)</f>
        <v>1496539000</v>
      </c>
    </row>
    <row r="39" spans="1:5" s="25" customFormat="1" ht="13.5">
      <c r="A39" s="24" t="s">
        <v>42</v>
      </c>
      <c r="B39" s="20" t="s">
        <v>154</v>
      </c>
      <c r="C39" s="49">
        <v>458170000</v>
      </c>
      <c r="D39" s="21"/>
      <c r="E39" s="56">
        <f aca="true" t="shared" si="1" ref="E39:E45">+C39+D39</f>
        <v>458170000</v>
      </c>
    </row>
    <row r="40" spans="1:5" s="25" customFormat="1" ht="13.5">
      <c r="A40" s="24" t="s">
        <v>43</v>
      </c>
      <c r="B40" s="20" t="s">
        <v>155</v>
      </c>
      <c r="C40" s="49">
        <v>516938000</v>
      </c>
      <c r="D40" s="21"/>
      <c r="E40" s="56">
        <f t="shared" si="1"/>
        <v>516938000</v>
      </c>
    </row>
    <row r="41" spans="1:5" s="25" customFormat="1" ht="13.5">
      <c r="A41" s="24" t="s">
        <v>44</v>
      </c>
      <c r="B41" s="20" t="s">
        <v>45</v>
      </c>
      <c r="C41" s="49">
        <v>52425000</v>
      </c>
      <c r="D41" s="21"/>
      <c r="E41" s="56">
        <f t="shared" si="1"/>
        <v>52425000</v>
      </c>
    </row>
    <row r="42" spans="1:5" s="25" customFormat="1" ht="13.5">
      <c r="A42" s="24" t="s">
        <v>46</v>
      </c>
      <c r="B42" s="20" t="s">
        <v>47</v>
      </c>
      <c r="C42" s="49">
        <v>314551000</v>
      </c>
      <c r="D42" s="21"/>
      <c r="E42" s="56">
        <f t="shared" si="1"/>
        <v>314551000</v>
      </c>
    </row>
    <row r="43" spans="1:5" s="25" customFormat="1" ht="13.5">
      <c r="A43" s="24" t="s">
        <v>48</v>
      </c>
      <c r="B43" s="20" t="s">
        <v>49</v>
      </c>
      <c r="C43" s="49">
        <v>52425000</v>
      </c>
      <c r="D43" s="21"/>
      <c r="E43" s="56">
        <f t="shared" si="1"/>
        <v>52425000</v>
      </c>
    </row>
    <row r="44" spans="1:5" s="25" customFormat="1" ht="13.5">
      <c r="A44" s="24" t="s">
        <v>50</v>
      </c>
      <c r="B44" s="20" t="s">
        <v>156</v>
      </c>
      <c r="C44" s="49">
        <v>100830000</v>
      </c>
      <c r="D44" s="21"/>
      <c r="E44" s="56">
        <f t="shared" si="1"/>
        <v>100830000</v>
      </c>
    </row>
    <row r="45" spans="1:5" s="25" customFormat="1" ht="13.5">
      <c r="A45" s="24" t="s">
        <v>169</v>
      </c>
      <c r="B45" s="20" t="s">
        <v>168</v>
      </c>
      <c r="C45" s="21">
        <v>1200000</v>
      </c>
      <c r="D45" s="21"/>
      <c r="E45" s="56">
        <f t="shared" si="1"/>
        <v>1200000</v>
      </c>
    </row>
    <row r="46" spans="1:6" s="27" customFormat="1" ht="13.5">
      <c r="A46" s="28" t="s">
        <v>157</v>
      </c>
      <c r="B46" s="14" t="s">
        <v>51</v>
      </c>
      <c r="C46" s="15">
        <f>+C47+C53+C69</f>
        <v>6200000000</v>
      </c>
      <c r="D46" s="15">
        <f>+D47+D53+D69</f>
        <v>0</v>
      </c>
      <c r="E46" s="57">
        <f>+E47+E53+E69</f>
        <v>6200000000</v>
      </c>
      <c r="F46" s="29" t="s">
        <v>170</v>
      </c>
    </row>
    <row r="47" spans="1:6" s="27" customFormat="1" ht="13.5">
      <c r="A47" s="26" t="s">
        <v>52</v>
      </c>
      <c r="B47" s="14" t="s">
        <v>158</v>
      </c>
      <c r="C47" s="15">
        <f>SUM(C48:C52)</f>
        <v>1987900000</v>
      </c>
      <c r="D47" s="15">
        <f>SUM(D48:D52)</f>
        <v>0</v>
      </c>
      <c r="E47" s="57">
        <f>SUM(E48:E52)</f>
        <v>1987900000</v>
      </c>
      <c r="F47" s="27" t="s">
        <v>170</v>
      </c>
    </row>
    <row r="48" spans="1:5" s="25" customFormat="1" ht="13.5">
      <c r="A48" s="24" t="s">
        <v>53</v>
      </c>
      <c r="B48" s="20" t="s">
        <v>159</v>
      </c>
      <c r="C48" s="49">
        <v>3400000</v>
      </c>
      <c r="D48" s="21"/>
      <c r="E48" s="56">
        <f>+C48+D48</f>
        <v>3400000</v>
      </c>
    </row>
    <row r="49" spans="1:5" s="25" customFormat="1" ht="13.5">
      <c r="A49" s="24" t="s">
        <v>54</v>
      </c>
      <c r="B49" s="24" t="s">
        <v>55</v>
      </c>
      <c r="C49" s="49">
        <v>1500000000</v>
      </c>
      <c r="D49" s="23"/>
      <c r="E49" s="58">
        <f>+C49+D49</f>
        <v>1500000000</v>
      </c>
    </row>
    <row r="50" spans="1:5" s="25" customFormat="1" ht="13.5">
      <c r="A50" s="24" t="s">
        <v>56</v>
      </c>
      <c r="B50" s="20" t="s">
        <v>160</v>
      </c>
      <c r="C50" s="49">
        <v>131500000</v>
      </c>
      <c r="D50" s="21"/>
      <c r="E50" s="56">
        <f>+C50+D50</f>
        <v>131500000</v>
      </c>
    </row>
    <row r="51" spans="1:5" s="25" customFormat="1" ht="13.5">
      <c r="A51" s="24" t="s">
        <v>57</v>
      </c>
      <c r="B51" s="20" t="s">
        <v>58</v>
      </c>
      <c r="C51" s="49">
        <v>328000000</v>
      </c>
      <c r="D51" s="21"/>
      <c r="E51" s="56">
        <f>+C51+D51</f>
        <v>328000000</v>
      </c>
    </row>
    <row r="52" spans="1:5" s="25" customFormat="1" ht="13.5">
      <c r="A52" s="24" t="s">
        <v>174</v>
      </c>
      <c r="B52" s="20" t="s">
        <v>173</v>
      </c>
      <c r="C52" s="49">
        <v>25000000</v>
      </c>
      <c r="D52" s="21"/>
      <c r="E52" s="56">
        <f>+C52+D52</f>
        <v>25000000</v>
      </c>
    </row>
    <row r="53" spans="1:6" s="27" customFormat="1" ht="13.5">
      <c r="A53" s="26" t="s">
        <v>59</v>
      </c>
      <c r="B53" s="14" t="s">
        <v>161</v>
      </c>
      <c r="C53" s="15">
        <f>SUM(C54:C68)</f>
        <v>4205100000</v>
      </c>
      <c r="D53" s="15">
        <f>SUM(D54:D68)</f>
        <v>0</v>
      </c>
      <c r="E53" s="57">
        <f>SUM(E54:E68)</f>
        <v>4205100000</v>
      </c>
      <c r="F53" s="29" t="s">
        <v>170</v>
      </c>
    </row>
    <row r="54" spans="1:5" s="25" customFormat="1" ht="13.5">
      <c r="A54" s="24" t="s">
        <v>60</v>
      </c>
      <c r="B54" s="20" t="s">
        <v>61</v>
      </c>
      <c r="C54" s="49">
        <v>140000000</v>
      </c>
      <c r="D54" s="21"/>
      <c r="E54" s="56">
        <f aca="true" t="shared" si="2" ref="E54:E68">+C54+D54</f>
        <v>140000000</v>
      </c>
    </row>
    <row r="55" spans="1:5" s="25" customFormat="1" ht="13.5">
      <c r="A55" s="24" t="s">
        <v>218</v>
      </c>
      <c r="B55" s="20" t="s">
        <v>219</v>
      </c>
      <c r="C55" s="21">
        <v>6500000</v>
      </c>
      <c r="D55" s="21"/>
      <c r="E55" s="56">
        <f t="shared" si="2"/>
        <v>6500000</v>
      </c>
    </row>
    <row r="56" spans="1:5" s="25" customFormat="1" ht="13.5">
      <c r="A56" s="24" t="s">
        <v>62</v>
      </c>
      <c r="B56" s="20" t="s">
        <v>162</v>
      </c>
      <c r="C56" s="49">
        <v>1180000000</v>
      </c>
      <c r="D56" s="21"/>
      <c r="E56" s="56">
        <f t="shared" si="2"/>
        <v>1180000000</v>
      </c>
    </row>
    <row r="57" spans="1:5" s="25" customFormat="1" ht="13.5">
      <c r="A57" s="24" t="s">
        <v>63</v>
      </c>
      <c r="B57" s="20" t="s">
        <v>64</v>
      </c>
      <c r="C57" s="49">
        <v>140000000</v>
      </c>
      <c r="D57" s="21"/>
      <c r="E57" s="56">
        <f t="shared" si="2"/>
        <v>140000000</v>
      </c>
    </row>
    <row r="58" spans="1:5" s="25" customFormat="1" ht="13.5">
      <c r="A58" s="24" t="s">
        <v>65</v>
      </c>
      <c r="B58" s="20" t="s">
        <v>66</v>
      </c>
      <c r="C58" s="49">
        <v>1661100000</v>
      </c>
      <c r="D58" s="21"/>
      <c r="E58" s="56">
        <f t="shared" si="2"/>
        <v>1661100000</v>
      </c>
    </row>
    <row r="59" spans="1:5" s="25" customFormat="1" ht="13.5">
      <c r="A59" s="24" t="s">
        <v>67</v>
      </c>
      <c r="B59" s="20" t="s">
        <v>68</v>
      </c>
      <c r="C59" s="49">
        <v>294500000</v>
      </c>
      <c r="D59" s="21"/>
      <c r="E59" s="56">
        <f t="shared" si="2"/>
        <v>294500000</v>
      </c>
    </row>
    <row r="60" spans="1:5" s="25" customFormat="1" ht="13.5">
      <c r="A60" s="24" t="s">
        <v>69</v>
      </c>
      <c r="B60" s="20" t="s">
        <v>163</v>
      </c>
      <c r="C60" s="49">
        <v>270000000</v>
      </c>
      <c r="D60" s="21"/>
      <c r="E60" s="56">
        <f t="shared" si="2"/>
        <v>270000000</v>
      </c>
    </row>
    <row r="61" spans="1:5" s="25" customFormat="1" ht="13.5">
      <c r="A61" s="24" t="s">
        <v>70</v>
      </c>
      <c r="B61" s="20" t="s">
        <v>71</v>
      </c>
      <c r="C61" s="49">
        <v>76000000</v>
      </c>
      <c r="D61" s="21"/>
      <c r="E61" s="56">
        <f t="shared" si="2"/>
        <v>76000000</v>
      </c>
    </row>
    <row r="62" spans="1:5" s="25" customFormat="1" ht="13.5">
      <c r="A62" s="24" t="s">
        <v>72</v>
      </c>
      <c r="B62" s="20" t="s">
        <v>73</v>
      </c>
      <c r="C62" s="49">
        <v>25000000</v>
      </c>
      <c r="D62" s="21"/>
      <c r="E62" s="56">
        <f t="shared" si="2"/>
        <v>25000000</v>
      </c>
    </row>
    <row r="63" spans="1:5" s="25" customFormat="1" ht="13.5">
      <c r="A63" s="24" t="s">
        <v>74</v>
      </c>
      <c r="B63" s="20" t="s">
        <v>223</v>
      </c>
      <c r="C63" s="49">
        <v>182000000</v>
      </c>
      <c r="D63" s="21"/>
      <c r="E63" s="56">
        <f t="shared" si="2"/>
        <v>182000000</v>
      </c>
    </row>
    <row r="64" spans="1:5" s="25" customFormat="1" ht="13.5">
      <c r="A64" s="24" t="s">
        <v>217</v>
      </c>
      <c r="B64" s="20" t="s">
        <v>231</v>
      </c>
      <c r="C64" s="21">
        <v>40000000</v>
      </c>
      <c r="D64" s="21"/>
      <c r="E64" s="56">
        <f t="shared" si="2"/>
        <v>40000000</v>
      </c>
    </row>
    <row r="65" spans="1:5" s="25" customFormat="1" ht="13.5">
      <c r="A65" s="24" t="s">
        <v>229</v>
      </c>
      <c r="B65" s="20" t="s">
        <v>230</v>
      </c>
      <c r="C65" s="21"/>
      <c r="D65" s="21"/>
      <c r="E65" s="56">
        <f t="shared" si="2"/>
        <v>0</v>
      </c>
    </row>
    <row r="66" spans="1:5" s="25" customFormat="1" ht="13.5">
      <c r="A66" s="24" t="s">
        <v>75</v>
      </c>
      <c r="B66" s="20" t="s">
        <v>76</v>
      </c>
      <c r="C66" s="49">
        <v>140000000</v>
      </c>
      <c r="D66" s="21"/>
      <c r="E66" s="56">
        <f t="shared" si="2"/>
        <v>140000000</v>
      </c>
    </row>
    <row r="67" spans="1:5" s="25" customFormat="1" ht="13.5">
      <c r="A67" s="24" t="s">
        <v>77</v>
      </c>
      <c r="B67" s="20" t="s">
        <v>164</v>
      </c>
      <c r="C67" s="49">
        <v>0</v>
      </c>
      <c r="D67" s="21"/>
      <c r="E67" s="56">
        <f t="shared" si="2"/>
        <v>0</v>
      </c>
    </row>
    <row r="68" spans="1:5" s="25" customFormat="1" ht="13.5">
      <c r="A68" s="24" t="s">
        <v>78</v>
      </c>
      <c r="B68" s="20" t="s">
        <v>79</v>
      </c>
      <c r="C68" s="49">
        <v>50000000</v>
      </c>
      <c r="D68" s="21"/>
      <c r="E68" s="56">
        <f t="shared" si="2"/>
        <v>50000000</v>
      </c>
    </row>
    <row r="69" spans="1:5" s="27" customFormat="1" ht="13.5">
      <c r="A69" s="26" t="s">
        <v>176</v>
      </c>
      <c r="B69" s="14" t="s">
        <v>177</v>
      </c>
      <c r="C69" s="15">
        <f>SUM(C70:C71)</f>
        <v>7000000</v>
      </c>
      <c r="D69" s="15">
        <f>SUM(D70:D71)</f>
        <v>0</v>
      </c>
      <c r="E69" s="55">
        <f>SUM(E70:E71)</f>
        <v>7000000</v>
      </c>
    </row>
    <row r="70" spans="1:5" s="27" customFormat="1" ht="13.5">
      <c r="A70" s="24" t="s">
        <v>220</v>
      </c>
      <c r="B70" s="20" t="s">
        <v>221</v>
      </c>
      <c r="C70" s="21">
        <v>0</v>
      </c>
      <c r="D70" s="21"/>
      <c r="E70" s="56">
        <f>+C70+D70</f>
        <v>0</v>
      </c>
    </row>
    <row r="71" spans="1:5" s="25" customFormat="1" ht="13.5">
      <c r="A71" s="24" t="s">
        <v>80</v>
      </c>
      <c r="B71" s="20" t="s">
        <v>81</v>
      </c>
      <c r="C71" s="49">
        <v>7000000</v>
      </c>
      <c r="D71" s="21"/>
      <c r="E71" s="56">
        <f>+C71+D71</f>
        <v>7000000</v>
      </c>
    </row>
    <row r="72" spans="1:5" s="25" customFormat="1" ht="13.5">
      <c r="A72" s="30" t="s">
        <v>222</v>
      </c>
      <c r="B72" s="20" t="s">
        <v>134</v>
      </c>
      <c r="C72" s="21"/>
      <c r="D72" s="21"/>
      <c r="E72" s="56">
        <f>+C72+D72</f>
        <v>0</v>
      </c>
    </row>
    <row r="73" spans="1:5" s="32" customFormat="1" ht="13.5">
      <c r="A73" s="31" t="s">
        <v>137</v>
      </c>
      <c r="B73" s="14" t="s">
        <v>175</v>
      </c>
      <c r="C73" s="15">
        <f>+C74+C122+C157</f>
        <v>84541343000</v>
      </c>
      <c r="D73" s="15">
        <f>+D74+D122+D157</f>
        <v>0</v>
      </c>
      <c r="E73" s="15">
        <f>+E74+E122+E157</f>
        <v>84541343000</v>
      </c>
    </row>
    <row r="74" spans="1:5" s="32" customFormat="1" ht="13.5">
      <c r="A74" s="33" t="s">
        <v>138</v>
      </c>
      <c r="B74" s="14" t="s">
        <v>82</v>
      </c>
      <c r="C74" s="15">
        <f>+C75</f>
        <v>82136555360</v>
      </c>
      <c r="D74" s="15">
        <f>+D75</f>
        <v>-67129157889</v>
      </c>
      <c r="E74" s="55">
        <f>+E75</f>
        <v>15007397471</v>
      </c>
    </row>
    <row r="75" spans="1:5" s="32" customFormat="1" ht="13.5">
      <c r="A75" s="34" t="s">
        <v>83</v>
      </c>
      <c r="B75" s="14" t="s">
        <v>84</v>
      </c>
      <c r="C75" s="15">
        <f>+C76+C104</f>
        <v>82136555360</v>
      </c>
      <c r="D75" s="15">
        <f>+D76+D104</f>
        <v>-67129157889</v>
      </c>
      <c r="E75" s="55">
        <f>+E76+E104</f>
        <v>15007397471</v>
      </c>
    </row>
    <row r="76" spans="1:5" s="32" customFormat="1" ht="13.5">
      <c r="A76" s="34" t="s">
        <v>85</v>
      </c>
      <c r="B76" s="14" t="s">
        <v>178</v>
      </c>
      <c r="C76" s="15">
        <f>+C77+C88+C92+C97</f>
        <v>71841555360</v>
      </c>
      <c r="D76" s="15">
        <f>+D77+D88+D92+D97</f>
        <v>-59836795908</v>
      </c>
      <c r="E76" s="55">
        <f>+E77+E88+E92+E97</f>
        <v>12004759452</v>
      </c>
    </row>
    <row r="77" spans="1:5" s="32" customFormat="1" ht="13.5">
      <c r="A77" s="34" t="s">
        <v>86</v>
      </c>
      <c r="B77" s="14" t="s">
        <v>179</v>
      </c>
      <c r="C77" s="15">
        <f>+C78+C80+C83</f>
        <v>29093512049</v>
      </c>
      <c r="D77" s="15">
        <f>+D78+D80+D83</f>
        <v>-23295459991</v>
      </c>
      <c r="E77" s="55">
        <f>+E78+E80+E83</f>
        <v>5798052058</v>
      </c>
    </row>
    <row r="78" spans="1:5" s="36" customFormat="1" ht="13.5">
      <c r="A78" s="35" t="s">
        <v>87</v>
      </c>
      <c r="B78" s="20" t="s">
        <v>180</v>
      </c>
      <c r="C78" s="21">
        <f>+C79</f>
        <v>2799224000</v>
      </c>
      <c r="D78" s="21">
        <f>+D79</f>
        <v>-1798575660</v>
      </c>
      <c r="E78" s="56">
        <f>+E79</f>
        <v>1000648340</v>
      </c>
    </row>
    <row r="79" spans="1:5" s="36" customFormat="1" ht="13.5">
      <c r="A79" s="35" t="s">
        <v>88</v>
      </c>
      <c r="B79" s="20" t="s">
        <v>181</v>
      </c>
      <c r="C79" s="21">
        <v>2799224000</v>
      </c>
      <c r="D79" s="21">
        <v>-1798575660</v>
      </c>
      <c r="E79" s="56">
        <f>+C79+D79</f>
        <v>1000648340</v>
      </c>
    </row>
    <row r="80" spans="1:5" s="36" customFormat="1" ht="13.5">
      <c r="A80" s="35" t="s">
        <v>89</v>
      </c>
      <c r="B80" s="20" t="s">
        <v>182</v>
      </c>
      <c r="C80" s="21">
        <f>SUM(C81:C82)</f>
        <v>11973730979</v>
      </c>
      <c r="D80" s="21">
        <f>SUM(D81:D82)</f>
        <v>-10466945507</v>
      </c>
      <c r="E80" s="56">
        <f>SUM(E81:E82)</f>
        <v>1506785472</v>
      </c>
    </row>
    <row r="81" spans="1:5" s="36" customFormat="1" ht="13.5">
      <c r="A81" s="35" t="s">
        <v>90</v>
      </c>
      <c r="B81" s="20" t="s">
        <v>183</v>
      </c>
      <c r="C81" s="49">
        <v>11124070979</v>
      </c>
      <c r="D81" s="49">
        <v>-9742620233</v>
      </c>
      <c r="E81" s="56">
        <f>+C81+D81</f>
        <v>1381450746</v>
      </c>
    </row>
    <row r="82" spans="1:5" s="36" customFormat="1" ht="13.5">
      <c r="A82" s="35" t="s">
        <v>91</v>
      </c>
      <c r="B82" s="20" t="s">
        <v>184</v>
      </c>
      <c r="C82" s="49">
        <v>849660000</v>
      </c>
      <c r="D82" s="49">
        <v>-724325274</v>
      </c>
      <c r="E82" s="56">
        <f>+C82+D82</f>
        <v>125334726</v>
      </c>
    </row>
    <row r="83" spans="1:5" s="36" customFormat="1" ht="13.5">
      <c r="A83" s="35" t="s">
        <v>92</v>
      </c>
      <c r="B83" s="20" t="s">
        <v>185</v>
      </c>
      <c r="C83" s="21">
        <f>SUM(C84:C87)</f>
        <v>14320557070</v>
      </c>
      <c r="D83" s="21">
        <f>SUM(D84:D87)</f>
        <v>-11029938824</v>
      </c>
      <c r="E83" s="56">
        <f>SUM(E84:E87)</f>
        <v>3290618246</v>
      </c>
    </row>
    <row r="84" spans="1:5" s="36" customFormat="1" ht="13.5">
      <c r="A84" s="35" t="s">
        <v>93</v>
      </c>
      <c r="B84" s="20" t="s">
        <v>186</v>
      </c>
      <c r="C84" s="49">
        <v>5587924000</v>
      </c>
      <c r="D84" s="49">
        <v>-5015261209</v>
      </c>
      <c r="E84" s="56">
        <f>+C84+D84</f>
        <v>572662791</v>
      </c>
    </row>
    <row r="85" spans="1:5" s="36" customFormat="1" ht="13.5">
      <c r="A85" s="35" t="s">
        <v>94</v>
      </c>
      <c r="B85" s="20" t="s">
        <v>187</v>
      </c>
      <c r="C85" s="49">
        <v>93812000</v>
      </c>
      <c r="D85" s="49">
        <v>-74060335</v>
      </c>
      <c r="E85" s="56">
        <f>+C85+D85</f>
        <v>19751665</v>
      </c>
    </row>
    <row r="86" spans="1:5" s="36" customFormat="1" ht="13.5">
      <c r="A86" s="35" t="s">
        <v>95</v>
      </c>
      <c r="B86" s="20" t="s">
        <v>181</v>
      </c>
      <c r="C86" s="49">
        <v>8076221070</v>
      </c>
      <c r="D86" s="49">
        <v>-5471700055</v>
      </c>
      <c r="E86" s="56">
        <f>+C86+D86</f>
        <v>2604521015</v>
      </c>
    </row>
    <row r="87" spans="1:5" s="36" customFormat="1" ht="13.5">
      <c r="A87" s="35" t="s">
        <v>96</v>
      </c>
      <c r="B87" s="20" t="s">
        <v>188</v>
      </c>
      <c r="C87" s="49">
        <v>562600000</v>
      </c>
      <c r="D87" s="49">
        <v>-468917225</v>
      </c>
      <c r="E87" s="56">
        <f>+C87+D87</f>
        <v>93682775</v>
      </c>
    </row>
    <row r="88" spans="1:5" s="32" customFormat="1" ht="13.5">
      <c r="A88" s="34" t="s">
        <v>97</v>
      </c>
      <c r="B88" s="14" t="s">
        <v>189</v>
      </c>
      <c r="C88" s="15">
        <f>+C89</f>
        <v>4664599978</v>
      </c>
      <c r="D88" s="15">
        <f>+D89</f>
        <v>-3712638258</v>
      </c>
      <c r="E88" s="55">
        <f>+E89</f>
        <v>951961720</v>
      </c>
    </row>
    <row r="89" spans="1:5" s="36" customFormat="1" ht="13.5">
      <c r="A89" s="35" t="s">
        <v>98</v>
      </c>
      <c r="B89" s="20" t="s">
        <v>190</v>
      </c>
      <c r="C89" s="21">
        <f>SUM(C90:C91)</f>
        <v>4664599978</v>
      </c>
      <c r="D89" s="21">
        <f>SUM(D90:D91)</f>
        <v>-3712638258</v>
      </c>
      <c r="E89" s="56">
        <f>SUM(E90:E91)</f>
        <v>951961720</v>
      </c>
    </row>
    <row r="90" spans="1:5" s="36" customFormat="1" ht="13.5">
      <c r="A90" s="35" t="s">
        <v>99</v>
      </c>
      <c r="B90" s="20" t="s">
        <v>191</v>
      </c>
      <c r="C90" s="49">
        <v>4526291978</v>
      </c>
      <c r="D90" s="49">
        <v>-3595288338</v>
      </c>
      <c r="E90" s="56">
        <f>+C90+D90</f>
        <v>931003640</v>
      </c>
    </row>
    <row r="91" spans="1:5" s="36" customFormat="1" ht="13.5">
      <c r="A91" s="35" t="s">
        <v>100</v>
      </c>
      <c r="B91" s="20" t="s">
        <v>192</v>
      </c>
      <c r="C91" s="49">
        <v>138308000</v>
      </c>
      <c r="D91" s="49">
        <v>-117349920</v>
      </c>
      <c r="E91" s="56">
        <f>+C91+D91</f>
        <v>20958080</v>
      </c>
    </row>
    <row r="92" spans="1:5" s="32" customFormat="1" ht="13.5">
      <c r="A92" s="34" t="s">
        <v>101</v>
      </c>
      <c r="B92" s="14" t="s">
        <v>102</v>
      </c>
      <c r="C92" s="15">
        <f>+C93</f>
        <v>4200000000</v>
      </c>
      <c r="D92" s="15">
        <f>+D93</f>
        <v>-3180495178</v>
      </c>
      <c r="E92" s="55">
        <f>+E93</f>
        <v>1019504822</v>
      </c>
    </row>
    <row r="93" spans="1:5" s="36" customFormat="1" ht="13.5">
      <c r="A93" s="35" t="s">
        <v>103</v>
      </c>
      <c r="B93" s="20" t="s">
        <v>193</v>
      </c>
      <c r="C93" s="21">
        <f>SUM(C94:C96)</f>
        <v>4200000000</v>
      </c>
      <c r="D93" s="21">
        <f>SUM(D94:D96)</f>
        <v>-3180495178</v>
      </c>
      <c r="E93" s="56">
        <f>SUM(E94:E96)</f>
        <v>1019504822</v>
      </c>
    </row>
    <row r="94" spans="1:5" s="36" customFormat="1" ht="13.5">
      <c r="A94" s="35" t="s">
        <v>104</v>
      </c>
      <c r="B94" s="20" t="s">
        <v>194</v>
      </c>
      <c r="C94" s="21">
        <v>0</v>
      </c>
      <c r="D94" s="21"/>
      <c r="E94" s="56">
        <f>+C94+D94</f>
        <v>0</v>
      </c>
    </row>
    <row r="95" spans="1:5" s="36" customFormat="1" ht="13.5">
      <c r="A95" s="35" t="s">
        <v>105</v>
      </c>
      <c r="B95" s="20" t="s">
        <v>106</v>
      </c>
      <c r="C95" s="49">
        <v>2903642000</v>
      </c>
      <c r="D95" s="49">
        <v>-2180230197</v>
      </c>
      <c r="E95" s="56">
        <f>+C95+D95</f>
        <v>723411803</v>
      </c>
    </row>
    <row r="96" spans="1:5" s="36" customFormat="1" ht="13.5">
      <c r="A96" s="35" t="s">
        <v>107</v>
      </c>
      <c r="B96" s="20" t="s">
        <v>195</v>
      </c>
      <c r="C96" s="49">
        <v>1296358000</v>
      </c>
      <c r="D96" s="49">
        <v>-1000264981</v>
      </c>
      <c r="E96" s="56">
        <f>+C96+D96</f>
        <v>296093019</v>
      </c>
    </row>
    <row r="97" spans="1:5" s="32" customFormat="1" ht="13.5">
      <c r="A97" s="34" t="s">
        <v>108</v>
      </c>
      <c r="B97" s="14" t="s">
        <v>196</v>
      </c>
      <c r="C97" s="15">
        <f>+C98+C100+C102</f>
        <v>33883443333</v>
      </c>
      <c r="D97" s="15">
        <f>+D98+D100+D102</f>
        <v>-29648202481</v>
      </c>
      <c r="E97" s="55">
        <f>+E98+E100+E102</f>
        <v>4235240852</v>
      </c>
    </row>
    <row r="98" spans="1:5" s="36" customFormat="1" ht="13.5">
      <c r="A98" s="35" t="s">
        <v>109</v>
      </c>
      <c r="B98" s="20" t="s">
        <v>197</v>
      </c>
      <c r="C98" s="21">
        <f>+C99</f>
        <v>12000000000</v>
      </c>
      <c r="D98" s="21">
        <f>+D99</f>
        <v>-9862905765</v>
      </c>
      <c r="E98" s="56">
        <f>+E99</f>
        <v>2137094235</v>
      </c>
    </row>
    <row r="99" spans="1:5" s="36" customFormat="1" ht="13.5">
      <c r="A99" s="35" t="s">
        <v>110</v>
      </c>
      <c r="B99" s="20" t="s">
        <v>198</v>
      </c>
      <c r="C99" s="50">
        <v>12000000000</v>
      </c>
      <c r="D99" s="50">
        <v>-9862905765</v>
      </c>
      <c r="E99" s="56">
        <f>+C99+D99</f>
        <v>2137094235</v>
      </c>
    </row>
    <row r="100" spans="1:5" s="36" customFormat="1" ht="13.5">
      <c r="A100" s="35" t="s">
        <v>111</v>
      </c>
      <c r="B100" s="20" t="s">
        <v>199</v>
      </c>
      <c r="C100" s="21">
        <f>+C101</f>
        <v>6000000000</v>
      </c>
      <c r="D100" s="21">
        <f>+D101</f>
        <v>-3945927835</v>
      </c>
      <c r="E100" s="56">
        <f>+E101</f>
        <v>2054072165</v>
      </c>
    </row>
    <row r="101" spans="1:5" s="36" customFormat="1" ht="13.5">
      <c r="A101" s="35" t="s">
        <v>112</v>
      </c>
      <c r="B101" s="20" t="s">
        <v>198</v>
      </c>
      <c r="C101" s="50">
        <v>6000000000</v>
      </c>
      <c r="D101" s="50">
        <v>-3945927835</v>
      </c>
      <c r="E101" s="56">
        <f>+C101+D101</f>
        <v>2054072165</v>
      </c>
    </row>
    <row r="102" spans="1:5" s="36" customFormat="1" ht="13.5">
      <c r="A102" s="35" t="s">
        <v>212</v>
      </c>
      <c r="B102" s="20" t="s">
        <v>211</v>
      </c>
      <c r="C102" s="21">
        <f>SUM(C103:C103)</f>
        <v>15883443333</v>
      </c>
      <c r="D102" s="21">
        <f>SUM(D103:D103)</f>
        <v>-15839368881</v>
      </c>
      <c r="E102" s="56">
        <f>SUM(E103:E103)</f>
        <v>44074452</v>
      </c>
    </row>
    <row r="103" spans="1:5" s="36" customFormat="1" ht="13.5">
      <c r="A103" s="35" t="s">
        <v>213</v>
      </c>
      <c r="B103" s="20" t="s">
        <v>214</v>
      </c>
      <c r="C103" s="50">
        <v>15883443333</v>
      </c>
      <c r="D103" s="50">
        <v>-15839368881</v>
      </c>
      <c r="E103" s="56">
        <f>+C103+D103</f>
        <v>44074452</v>
      </c>
    </row>
    <row r="104" spans="1:5" s="32" customFormat="1" ht="13.5">
      <c r="A104" s="34" t="s">
        <v>113</v>
      </c>
      <c r="B104" s="14" t="s">
        <v>200</v>
      </c>
      <c r="C104" s="15">
        <f>+C105+C110+C115+C119</f>
        <v>10295000000</v>
      </c>
      <c r="D104" s="15">
        <f>+D105+D110+D115+D119</f>
        <v>-7292361981</v>
      </c>
      <c r="E104" s="55">
        <f>+E105+E110+E115+E119</f>
        <v>3002638019</v>
      </c>
    </row>
    <row r="105" spans="1:5" s="32" customFormat="1" ht="13.5">
      <c r="A105" s="34" t="s">
        <v>114</v>
      </c>
      <c r="B105" s="14" t="s">
        <v>201</v>
      </c>
      <c r="C105" s="15">
        <f>+C106</f>
        <v>1200000000</v>
      </c>
      <c r="D105" s="15">
        <f>+D106</f>
        <v>-1045889389</v>
      </c>
      <c r="E105" s="55">
        <f>+E106</f>
        <v>154110611</v>
      </c>
    </row>
    <row r="106" spans="1:5" s="36" customFormat="1" ht="13.5">
      <c r="A106" s="35" t="s">
        <v>115</v>
      </c>
      <c r="B106" s="20" t="s">
        <v>202</v>
      </c>
      <c r="C106" s="21">
        <f>SUM(C107:C109)</f>
        <v>1200000000</v>
      </c>
      <c r="D106" s="21">
        <f>SUM(D107:D109)</f>
        <v>-1045889389</v>
      </c>
      <c r="E106" s="56">
        <f>SUM(E107:E109)</f>
        <v>154110611</v>
      </c>
    </row>
    <row r="107" spans="1:5" s="36" customFormat="1" ht="13.5">
      <c r="A107" s="35" t="s">
        <v>116</v>
      </c>
      <c r="B107" s="20" t="s">
        <v>203</v>
      </c>
      <c r="C107" s="49">
        <v>190336000</v>
      </c>
      <c r="D107" s="49">
        <v>-150080150</v>
      </c>
      <c r="E107" s="56">
        <f>+C107+D107</f>
        <v>40255850</v>
      </c>
    </row>
    <row r="108" spans="1:5" s="36" customFormat="1" ht="13.5">
      <c r="A108" s="24" t="s">
        <v>225</v>
      </c>
      <c r="B108" s="20" t="s">
        <v>226</v>
      </c>
      <c r="C108" s="49">
        <v>90000000</v>
      </c>
      <c r="D108" s="49">
        <v>-90000000</v>
      </c>
      <c r="E108" s="56">
        <f>+C108+D108</f>
        <v>0</v>
      </c>
    </row>
    <row r="109" spans="1:5" s="36" customFormat="1" ht="13.5">
      <c r="A109" s="35" t="s">
        <v>117</v>
      </c>
      <c r="B109" s="20" t="s">
        <v>204</v>
      </c>
      <c r="C109" s="49">
        <v>919664000</v>
      </c>
      <c r="D109" s="49">
        <v>-805809239</v>
      </c>
      <c r="E109" s="56">
        <f>+C109+D109</f>
        <v>113854761</v>
      </c>
    </row>
    <row r="110" spans="1:5" s="32" customFormat="1" ht="13.5">
      <c r="A110" s="34" t="s">
        <v>118</v>
      </c>
      <c r="B110" s="14" t="s">
        <v>119</v>
      </c>
      <c r="C110" s="15">
        <f>+C111</f>
        <v>690000000</v>
      </c>
      <c r="D110" s="15">
        <f>+D111</f>
        <v>-545245346</v>
      </c>
      <c r="E110" s="55">
        <f>+E111</f>
        <v>144754654</v>
      </c>
    </row>
    <row r="111" spans="1:5" s="36" customFormat="1" ht="13.5">
      <c r="A111" s="35" t="s">
        <v>120</v>
      </c>
      <c r="B111" s="20" t="s">
        <v>121</v>
      </c>
      <c r="C111" s="21">
        <f>SUM(C112:C114)</f>
        <v>690000000</v>
      </c>
      <c r="D111" s="21">
        <f>SUM(D112:D114)</f>
        <v>-545245346</v>
      </c>
      <c r="E111" s="56">
        <f>SUM(E112:E114)</f>
        <v>144754654</v>
      </c>
    </row>
    <row r="112" spans="1:5" s="36" customFormat="1" ht="13.5">
      <c r="A112" s="35" t="s">
        <v>122</v>
      </c>
      <c r="B112" s="20" t="s">
        <v>123</v>
      </c>
      <c r="C112" s="49">
        <v>690000000</v>
      </c>
      <c r="D112" s="49">
        <v>-545245346</v>
      </c>
      <c r="E112" s="56">
        <f>+C112+D112</f>
        <v>144754654</v>
      </c>
    </row>
    <row r="113" spans="1:5" s="36" customFormat="1" ht="13.5">
      <c r="A113" s="35" t="s">
        <v>124</v>
      </c>
      <c r="B113" s="20" t="s">
        <v>209</v>
      </c>
      <c r="C113" s="21">
        <v>0</v>
      </c>
      <c r="D113" s="21"/>
      <c r="E113" s="56">
        <f>+C113+D113</f>
        <v>0</v>
      </c>
    </row>
    <row r="114" spans="1:5" s="36" customFormat="1" ht="13.5">
      <c r="A114" s="35" t="s">
        <v>125</v>
      </c>
      <c r="B114" s="20" t="s">
        <v>210</v>
      </c>
      <c r="C114" s="21">
        <v>0</v>
      </c>
      <c r="D114" s="21"/>
      <c r="E114" s="56">
        <f>+C114+D114</f>
        <v>0</v>
      </c>
    </row>
    <row r="115" spans="1:5" s="32" customFormat="1" ht="13.5">
      <c r="A115" s="34" t="s">
        <v>126</v>
      </c>
      <c r="B115" s="14" t="s">
        <v>205</v>
      </c>
      <c r="C115" s="15">
        <f>+C116</f>
        <v>3405000000</v>
      </c>
      <c r="D115" s="15">
        <f>+D116</f>
        <v>-2439480592</v>
      </c>
      <c r="E115" s="55">
        <f>+E116</f>
        <v>965519408</v>
      </c>
    </row>
    <row r="116" spans="1:5" s="36" customFormat="1" ht="13.5">
      <c r="A116" s="35" t="s">
        <v>127</v>
      </c>
      <c r="B116" s="20" t="s">
        <v>205</v>
      </c>
      <c r="C116" s="21">
        <f>SUM(C117:C118)</f>
        <v>3405000000</v>
      </c>
      <c r="D116" s="21">
        <f>SUM(D117:D118)</f>
        <v>-2439480592</v>
      </c>
      <c r="E116" s="56">
        <f>SUM(E117:E118)</f>
        <v>965519408</v>
      </c>
    </row>
    <row r="117" spans="1:5" s="36" customFormat="1" ht="13.5">
      <c r="A117" s="35" t="s">
        <v>128</v>
      </c>
      <c r="B117" s="20" t="s">
        <v>206</v>
      </c>
      <c r="C117" s="49">
        <v>2238037000</v>
      </c>
      <c r="D117" s="49">
        <v>-1555989422</v>
      </c>
      <c r="E117" s="56">
        <f>+C117+D117</f>
        <v>682047578</v>
      </c>
    </row>
    <row r="118" spans="1:5" s="36" customFormat="1" ht="13.5">
      <c r="A118" s="35" t="s">
        <v>129</v>
      </c>
      <c r="B118" s="20" t="s">
        <v>207</v>
      </c>
      <c r="C118" s="49">
        <v>1166963000</v>
      </c>
      <c r="D118" s="49">
        <v>-883491170</v>
      </c>
      <c r="E118" s="56">
        <f>+C118+D118</f>
        <v>283471830</v>
      </c>
    </row>
    <row r="119" spans="1:5" s="32" customFormat="1" ht="13.5">
      <c r="A119" s="34" t="s">
        <v>130</v>
      </c>
      <c r="B119" s="14" t="s">
        <v>131</v>
      </c>
      <c r="C119" s="15">
        <f aca="true" t="shared" si="3" ref="C119:E120">+C120</f>
        <v>5000000000</v>
      </c>
      <c r="D119" s="15">
        <f t="shared" si="3"/>
        <v>-3261746654</v>
      </c>
      <c r="E119" s="55">
        <f t="shared" si="3"/>
        <v>1738253346</v>
      </c>
    </row>
    <row r="120" spans="1:5" s="36" customFormat="1" ht="13.5">
      <c r="A120" s="35" t="s">
        <v>132</v>
      </c>
      <c r="B120" s="20" t="s">
        <v>224</v>
      </c>
      <c r="C120" s="21">
        <f t="shared" si="3"/>
        <v>5000000000</v>
      </c>
      <c r="D120" s="21">
        <f t="shared" si="3"/>
        <v>-3261746654</v>
      </c>
      <c r="E120" s="56">
        <f t="shared" si="3"/>
        <v>1738253346</v>
      </c>
    </row>
    <row r="121" spans="1:5" s="36" customFormat="1" ht="13.5">
      <c r="A121" s="35" t="s">
        <v>133</v>
      </c>
      <c r="B121" s="20" t="s">
        <v>208</v>
      </c>
      <c r="C121" s="50">
        <v>5000000000</v>
      </c>
      <c r="D121" s="50">
        <v>-3261746654</v>
      </c>
      <c r="E121" s="56">
        <f>+C121+D121</f>
        <v>1738253346</v>
      </c>
    </row>
    <row r="122" spans="1:5" s="27" customFormat="1" ht="13.5">
      <c r="A122" s="82" t="s">
        <v>239</v>
      </c>
      <c r="B122" s="83" t="s">
        <v>281</v>
      </c>
      <c r="C122" s="84">
        <v>0</v>
      </c>
      <c r="D122" s="84">
        <v>67129157889</v>
      </c>
      <c r="E122" s="85">
        <f aca="true" t="shared" si="4" ref="E122:E156">+C122+D122</f>
        <v>67129157889</v>
      </c>
    </row>
    <row r="123" spans="1:5" s="25" customFormat="1" ht="13.5">
      <c r="A123" s="24" t="s">
        <v>240</v>
      </c>
      <c r="B123" s="20" t="s">
        <v>241</v>
      </c>
      <c r="C123" s="21">
        <v>0</v>
      </c>
      <c r="D123" s="21">
        <v>367951224</v>
      </c>
      <c r="E123" s="56">
        <f t="shared" si="4"/>
        <v>367951224</v>
      </c>
    </row>
    <row r="124" spans="1:5" s="25" customFormat="1" ht="13.5">
      <c r="A124" s="24" t="s">
        <v>242</v>
      </c>
      <c r="B124" s="20" t="s">
        <v>282</v>
      </c>
      <c r="C124" s="21">
        <v>0</v>
      </c>
      <c r="D124" s="21">
        <v>367951224</v>
      </c>
      <c r="E124" s="56">
        <f t="shared" si="4"/>
        <v>367951224</v>
      </c>
    </row>
    <row r="125" spans="1:5" s="25" customFormat="1" ht="13.5">
      <c r="A125" s="24" t="s">
        <v>243</v>
      </c>
      <c r="B125" s="20" t="s">
        <v>283</v>
      </c>
      <c r="C125" s="21">
        <v>0</v>
      </c>
      <c r="D125" s="21">
        <v>367951224</v>
      </c>
      <c r="E125" s="56">
        <f t="shared" si="4"/>
        <v>367951224</v>
      </c>
    </row>
    <row r="126" spans="1:5" s="25" customFormat="1" ht="13.5">
      <c r="A126" s="24" t="s">
        <v>244</v>
      </c>
      <c r="B126" s="20" t="s">
        <v>284</v>
      </c>
      <c r="C126" s="21">
        <v>0</v>
      </c>
      <c r="D126" s="21">
        <v>367951224</v>
      </c>
      <c r="E126" s="56">
        <f t="shared" si="4"/>
        <v>367951224</v>
      </c>
    </row>
    <row r="127" spans="1:5" s="25" customFormat="1" ht="13.5">
      <c r="A127" s="24" t="s">
        <v>245</v>
      </c>
      <c r="B127" s="20" t="s">
        <v>246</v>
      </c>
      <c r="C127" s="21">
        <v>0</v>
      </c>
      <c r="D127" s="21">
        <v>54818598965</v>
      </c>
      <c r="E127" s="56">
        <f t="shared" si="4"/>
        <v>54818598965</v>
      </c>
    </row>
    <row r="128" spans="1:5" s="25" customFormat="1" ht="13.5">
      <c r="A128" s="24" t="s">
        <v>247</v>
      </c>
      <c r="B128" s="20" t="s">
        <v>285</v>
      </c>
      <c r="C128" s="21">
        <v>0</v>
      </c>
      <c r="D128" s="21">
        <v>9202587596</v>
      </c>
      <c r="E128" s="56">
        <f t="shared" si="4"/>
        <v>9202587596</v>
      </c>
    </row>
    <row r="129" spans="1:5" s="25" customFormat="1" ht="13.5">
      <c r="A129" s="24" t="s">
        <v>248</v>
      </c>
      <c r="B129" s="20" t="s">
        <v>286</v>
      </c>
      <c r="C129" s="21">
        <v>0</v>
      </c>
      <c r="D129" s="21">
        <v>9202587596</v>
      </c>
      <c r="E129" s="56">
        <f t="shared" si="4"/>
        <v>9202587596</v>
      </c>
    </row>
    <row r="130" spans="1:5" s="25" customFormat="1" ht="13.5">
      <c r="A130" s="24" t="s">
        <v>249</v>
      </c>
      <c r="B130" s="20" t="s">
        <v>287</v>
      </c>
      <c r="C130" s="21">
        <v>0</v>
      </c>
      <c r="D130" s="21">
        <v>9202587596</v>
      </c>
      <c r="E130" s="56">
        <f t="shared" si="4"/>
        <v>9202587596</v>
      </c>
    </row>
    <row r="131" spans="1:5" s="25" customFormat="1" ht="13.5">
      <c r="A131" s="24" t="s">
        <v>250</v>
      </c>
      <c r="B131" s="20" t="s">
        <v>251</v>
      </c>
      <c r="C131" s="21">
        <v>0</v>
      </c>
      <c r="D131" s="21">
        <v>38850824879</v>
      </c>
      <c r="E131" s="56">
        <f t="shared" si="4"/>
        <v>38850824879</v>
      </c>
    </row>
    <row r="132" spans="1:5" s="25" customFormat="1" ht="13.5">
      <c r="A132" s="24" t="s">
        <v>252</v>
      </c>
      <c r="B132" s="20" t="s">
        <v>253</v>
      </c>
      <c r="C132" s="21">
        <v>0</v>
      </c>
      <c r="D132" s="21">
        <v>15769338165</v>
      </c>
      <c r="E132" s="56">
        <f t="shared" si="4"/>
        <v>15769338165</v>
      </c>
    </row>
    <row r="133" spans="1:5" s="25" customFormat="1" ht="13.5">
      <c r="A133" s="24" t="s">
        <v>254</v>
      </c>
      <c r="B133" s="20" t="s">
        <v>255</v>
      </c>
      <c r="C133" s="21">
        <v>0</v>
      </c>
      <c r="D133" s="21">
        <v>15769338165</v>
      </c>
      <c r="E133" s="56">
        <f t="shared" si="4"/>
        <v>15769338165</v>
      </c>
    </row>
    <row r="134" spans="1:5" s="25" customFormat="1" ht="13.5">
      <c r="A134" s="24" t="s">
        <v>256</v>
      </c>
      <c r="B134" s="20" t="s">
        <v>288</v>
      </c>
      <c r="C134" s="21">
        <v>0</v>
      </c>
      <c r="D134" s="21">
        <v>2667676020</v>
      </c>
      <c r="E134" s="56">
        <f t="shared" si="4"/>
        <v>2667676020</v>
      </c>
    </row>
    <row r="135" spans="1:5" s="25" customFormat="1" ht="13.5">
      <c r="A135" s="24" t="s">
        <v>257</v>
      </c>
      <c r="B135" s="20" t="s">
        <v>255</v>
      </c>
      <c r="C135" s="21">
        <v>0</v>
      </c>
      <c r="D135" s="21">
        <v>2667676020</v>
      </c>
      <c r="E135" s="56">
        <f t="shared" si="4"/>
        <v>2667676020</v>
      </c>
    </row>
    <row r="136" spans="1:5" s="25" customFormat="1" ht="13.5">
      <c r="A136" s="24" t="s">
        <v>258</v>
      </c>
      <c r="B136" s="20" t="s">
        <v>289</v>
      </c>
      <c r="C136" s="21">
        <v>0</v>
      </c>
      <c r="D136" s="21">
        <v>19152263641</v>
      </c>
      <c r="E136" s="56">
        <f t="shared" si="4"/>
        <v>19152263641</v>
      </c>
    </row>
    <row r="137" spans="1:5" s="25" customFormat="1" ht="13.5">
      <c r="A137" s="24" t="s">
        <v>259</v>
      </c>
      <c r="B137" s="20" t="s">
        <v>255</v>
      </c>
      <c r="C137" s="21">
        <v>0</v>
      </c>
      <c r="D137" s="21">
        <v>19152263641</v>
      </c>
      <c r="E137" s="56">
        <f t="shared" si="4"/>
        <v>19152263641</v>
      </c>
    </row>
    <row r="138" spans="1:5" s="25" customFormat="1" ht="13.5">
      <c r="A138" s="24" t="s">
        <v>260</v>
      </c>
      <c r="B138" s="20" t="s">
        <v>290</v>
      </c>
      <c r="C138" s="21">
        <v>0</v>
      </c>
      <c r="D138" s="21">
        <v>1261547053</v>
      </c>
      <c r="E138" s="56">
        <f t="shared" si="4"/>
        <v>1261547053</v>
      </c>
    </row>
    <row r="139" spans="1:5" s="25" customFormat="1" ht="13.5">
      <c r="A139" s="24" t="s">
        <v>261</v>
      </c>
      <c r="B139" s="20" t="s">
        <v>255</v>
      </c>
      <c r="C139" s="21">
        <v>0</v>
      </c>
      <c r="D139" s="21">
        <v>1261547053</v>
      </c>
      <c r="E139" s="56">
        <f t="shared" si="4"/>
        <v>1261547053</v>
      </c>
    </row>
    <row r="140" spans="1:5" s="25" customFormat="1" ht="13.5">
      <c r="A140" s="24" t="s">
        <v>262</v>
      </c>
      <c r="B140" s="20" t="s">
        <v>291</v>
      </c>
      <c r="C140" s="21">
        <v>0</v>
      </c>
      <c r="D140" s="21">
        <v>6765186490</v>
      </c>
      <c r="E140" s="56">
        <f t="shared" si="4"/>
        <v>6765186490</v>
      </c>
    </row>
    <row r="141" spans="1:5" s="25" customFormat="1" ht="13.5">
      <c r="A141" s="24" t="s">
        <v>263</v>
      </c>
      <c r="B141" s="20" t="s">
        <v>292</v>
      </c>
      <c r="C141" s="21">
        <v>0</v>
      </c>
      <c r="D141" s="21">
        <v>1643433817</v>
      </c>
      <c r="E141" s="56">
        <f t="shared" si="4"/>
        <v>1643433817</v>
      </c>
    </row>
    <row r="142" spans="1:5" s="25" customFormat="1" ht="13.5">
      <c r="A142" s="24" t="s">
        <v>264</v>
      </c>
      <c r="B142" s="20" t="s">
        <v>265</v>
      </c>
      <c r="C142" s="21">
        <v>0</v>
      </c>
      <c r="D142" s="21">
        <v>1643433817</v>
      </c>
      <c r="E142" s="56">
        <f t="shared" si="4"/>
        <v>1643433817</v>
      </c>
    </row>
    <row r="143" spans="1:5" s="25" customFormat="1" ht="13.5">
      <c r="A143" s="24" t="s">
        <v>266</v>
      </c>
      <c r="B143" s="20" t="s">
        <v>293</v>
      </c>
      <c r="C143" s="21">
        <v>0</v>
      </c>
      <c r="D143" s="21">
        <v>5121752673</v>
      </c>
      <c r="E143" s="56">
        <f t="shared" si="4"/>
        <v>5121752673</v>
      </c>
    </row>
    <row r="144" spans="1:5" s="25" customFormat="1" ht="13.5">
      <c r="A144" s="24" t="s">
        <v>267</v>
      </c>
      <c r="B144" s="20" t="s">
        <v>265</v>
      </c>
      <c r="C144" s="21">
        <v>0</v>
      </c>
      <c r="D144" s="21">
        <v>5121752673</v>
      </c>
      <c r="E144" s="56">
        <f t="shared" si="4"/>
        <v>5121752673</v>
      </c>
    </row>
    <row r="145" spans="1:5" s="25" customFormat="1" ht="13.5">
      <c r="A145" s="24" t="s">
        <v>268</v>
      </c>
      <c r="B145" s="20" t="s">
        <v>303</v>
      </c>
      <c r="C145" s="21">
        <v>0</v>
      </c>
      <c r="D145" s="21">
        <v>11942607700</v>
      </c>
      <c r="E145" s="56">
        <f t="shared" si="4"/>
        <v>11942607700</v>
      </c>
    </row>
    <row r="146" spans="1:5" s="25" customFormat="1" ht="13.5">
      <c r="A146" s="24" t="s">
        <v>269</v>
      </c>
      <c r="B146" s="20" t="s">
        <v>294</v>
      </c>
      <c r="C146" s="21">
        <v>0</v>
      </c>
      <c r="D146" s="21">
        <v>5214356749</v>
      </c>
      <c r="E146" s="56">
        <f t="shared" si="4"/>
        <v>5214356749</v>
      </c>
    </row>
    <row r="147" spans="1:5" s="25" customFormat="1" ht="13.5">
      <c r="A147" s="24" t="s">
        <v>270</v>
      </c>
      <c r="B147" s="20" t="s">
        <v>295</v>
      </c>
      <c r="C147" s="21">
        <v>0</v>
      </c>
      <c r="D147" s="21">
        <v>3364125475</v>
      </c>
      <c r="E147" s="56">
        <f t="shared" si="4"/>
        <v>3364125475</v>
      </c>
    </row>
    <row r="148" spans="1:5" s="25" customFormat="1" ht="13.5">
      <c r="A148" s="24" t="s">
        <v>271</v>
      </c>
      <c r="B148" s="20" t="s">
        <v>296</v>
      </c>
      <c r="C148" s="21">
        <v>0</v>
      </c>
      <c r="D148" s="21">
        <v>3364125475</v>
      </c>
      <c r="E148" s="56">
        <f t="shared" si="4"/>
        <v>3364125475</v>
      </c>
    </row>
    <row r="149" spans="1:5" s="25" customFormat="1" ht="13.5">
      <c r="A149" s="24" t="s">
        <v>272</v>
      </c>
      <c r="B149" s="20" t="s">
        <v>300</v>
      </c>
      <c r="C149" s="21">
        <v>0</v>
      </c>
      <c r="D149" s="21">
        <v>1850231274</v>
      </c>
      <c r="E149" s="56">
        <f t="shared" si="4"/>
        <v>1850231274</v>
      </c>
    </row>
    <row r="150" spans="1:5" s="25" customFormat="1" ht="13.5">
      <c r="A150" s="24" t="s">
        <v>273</v>
      </c>
      <c r="B150" s="20" t="s">
        <v>296</v>
      </c>
      <c r="C150" s="21">
        <v>0</v>
      </c>
      <c r="D150" s="21">
        <v>1850231274</v>
      </c>
      <c r="E150" s="56">
        <f t="shared" si="4"/>
        <v>1850231274</v>
      </c>
    </row>
    <row r="151" spans="1:5" s="25" customFormat="1" ht="13.5">
      <c r="A151" s="24" t="s">
        <v>274</v>
      </c>
      <c r="B151" s="20" t="s">
        <v>297</v>
      </c>
      <c r="C151" s="21">
        <v>0</v>
      </c>
      <c r="D151" s="21">
        <v>1682062738</v>
      </c>
      <c r="E151" s="56">
        <f t="shared" si="4"/>
        <v>1682062738</v>
      </c>
    </row>
    <row r="152" spans="1:5" s="25" customFormat="1" ht="13.5">
      <c r="A152" s="24" t="s">
        <v>275</v>
      </c>
      <c r="B152" s="20" t="s">
        <v>276</v>
      </c>
      <c r="C152" s="21">
        <v>0</v>
      </c>
      <c r="D152" s="21">
        <v>1682062738</v>
      </c>
      <c r="E152" s="56">
        <f t="shared" si="4"/>
        <v>1682062738</v>
      </c>
    </row>
    <row r="153" spans="1:5" s="25" customFormat="1" ht="13.5">
      <c r="A153" s="24" t="s">
        <v>277</v>
      </c>
      <c r="B153" s="20" t="s">
        <v>298</v>
      </c>
      <c r="C153" s="21">
        <v>0</v>
      </c>
      <c r="D153" s="21">
        <v>1682062738</v>
      </c>
      <c r="E153" s="56">
        <f t="shared" si="4"/>
        <v>1682062738</v>
      </c>
    </row>
    <row r="154" spans="1:5" s="25" customFormat="1" ht="13.5">
      <c r="A154" s="24" t="s">
        <v>278</v>
      </c>
      <c r="B154" s="20" t="s">
        <v>301</v>
      </c>
      <c r="C154" s="21">
        <v>0</v>
      </c>
      <c r="D154" s="21">
        <v>5046188213</v>
      </c>
      <c r="E154" s="56">
        <f t="shared" si="4"/>
        <v>5046188213</v>
      </c>
    </row>
    <row r="155" spans="1:5" s="25" customFormat="1" ht="13.5">
      <c r="A155" s="24" t="s">
        <v>279</v>
      </c>
      <c r="B155" s="20" t="s">
        <v>302</v>
      </c>
      <c r="C155" s="21">
        <v>0</v>
      </c>
      <c r="D155" s="21">
        <v>5046188213</v>
      </c>
      <c r="E155" s="56">
        <f t="shared" si="4"/>
        <v>5046188213</v>
      </c>
    </row>
    <row r="156" spans="1:5" s="25" customFormat="1" ht="13.5">
      <c r="A156" s="24" t="s">
        <v>280</v>
      </c>
      <c r="B156" s="20" t="s">
        <v>299</v>
      </c>
      <c r="C156" s="21">
        <v>0</v>
      </c>
      <c r="D156" s="21">
        <v>5046188213</v>
      </c>
      <c r="E156" s="56">
        <f t="shared" si="4"/>
        <v>5046188213</v>
      </c>
    </row>
    <row r="157" spans="1:5" s="13" customFormat="1" ht="13.5">
      <c r="A157" s="37" t="s">
        <v>135</v>
      </c>
      <c r="B157" s="37" t="s">
        <v>134</v>
      </c>
      <c r="C157" s="38">
        <f>+C158</f>
        <v>2404787640</v>
      </c>
      <c r="D157" s="38">
        <f>+D158</f>
        <v>0</v>
      </c>
      <c r="E157" s="59">
        <f>+E158</f>
        <v>2404787640</v>
      </c>
    </row>
    <row r="158" spans="1:5" ht="13.5">
      <c r="A158" s="39" t="s">
        <v>135</v>
      </c>
      <c r="B158" s="39" t="s">
        <v>134</v>
      </c>
      <c r="C158" s="40">
        <v>2404787640</v>
      </c>
      <c r="D158" s="40"/>
      <c r="E158" s="56">
        <f>+C158+D158</f>
        <v>2404787640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32">
      <selection activeCell="C141" sqref="C141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20.7109375" style="6" customWidth="1"/>
    <col min="5" max="5" width="19.7109375" style="62" bestFit="1" customWidth="1"/>
    <col min="6" max="6" width="5.28125" style="70" bestFit="1" customWidth="1"/>
    <col min="7" max="7" width="13.7109375" style="6" bestFit="1" customWidth="1"/>
    <col min="8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304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6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  <c r="F7" s="71"/>
    </row>
    <row r="8" spans="1:6" s="17" customFormat="1" ht="13.5">
      <c r="A8" s="14" t="s">
        <v>136</v>
      </c>
      <c r="B8" s="14" t="s">
        <v>0</v>
      </c>
      <c r="C8" s="15">
        <f>+C9+C73</f>
        <v>109700754000</v>
      </c>
      <c r="D8" s="15">
        <f>+D9+D73</f>
        <v>0</v>
      </c>
      <c r="E8" s="55">
        <f>+E9+E73</f>
        <v>109700754000</v>
      </c>
      <c r="F8" s="72">
        <f>+E8-ENERO!C8</f>
        <v>0</v>
      </c>
    </row>
    <row r="9" spans="1:6" s="17" customFormat="1" ht="13.5">
      <c r="A9" s="18" t="s">
        <v>215</v>
      </c>
      <c r="B9" s="14" t="s">
        <v>1</v>
      </c>
      <c r="C9" s="15">
        <f>+C10+C46+C72</f>
        <v>25159411000</v>
      </c>
      <c r="D9" s="15">
        <f>+D10+D46+D72</f>
        <v>0</v>
      </c>
      <c r="E9" s="55">
        <f>+E10+E46+E72</f>
        <v>25159411000</v>
      </c>
      <c r="F9" s="72"/>
    </row>
    <row r="10" spans="1:6" s="17" customFormat="1" ht="13.5">
      <c r="A10" s="19" t="s">
        <v>216</v>
      </c>
      <c r="B10" s="14" t="s">
        <v>2</v>
      </c>
      <c r="C10" s="15">
        <f>+C11+C27+C31</f>
        <v>18959411000</v>
      </c>
      <c r="D10" s="15">
        <f>+D11+D27+D31</f>
        <v>0</v>
      </c>
      <c r="E10" s="55">
        <f>+E11+E27+E31</f>
        <v>18959411000</v>
      </c>
      <c r="F10" s="73" t="s">
        <v>170</v>
      </c>
    </row>
    <row r="11" spans="1:6" s="17" customFormat="1" ht="13.5">
      <c r="A11" s="14" t="s">
        <v>3</v>
      </c>
      <c r="B11" s="14" t="s">
        <v>139</v>
      </c>
      <c r="C11" s="15">
        <f>SUM(C12:C26)</f>
        <v>11557881000</v>
      </c>
      <c r="D11" s="15">
        <f>SUM(D12:D26)</f>
        <v>0</v>
      </c>
      <c r="E11" s="55">
        <f>SUM(E12:E26)</f>
        <v>11557881000</v>
      </c>
      <c r="F11" s="73"/>
    </row>
    <row r="12" spans="1:6" s="22" customFormat="1" ht="13.5">
      <c r="A12" s="20" t="s">
        <v>4</v>
      </c>
      <c r="B12" s="20" t="s">
        <v>140</v>
      </c>
      <c r="C12" s="49">
        <v>5968143000</v>
      </c>
      <c r="D12" s="21"/>
      <c r="E12" s="56">
        <f aca="true" t="shared" si="0" ref="E12:E26">+C12+D12</f>
        <v>5968143000</v>
      </c>
      <c r="F12" s="74"/>
    </row>
    <row r="13" spans="1:6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  <c r="F13" s="74"/>
    </row>
    <row r="14" spans="1:6" s="22" customFormat="1" ht="13.5">
      <c r="A14" s="20" t="s">
        <v>6</v>
      </c>
      <c r="B14" s="20" t="s">
        <v>142</v>
      </c>
      <c r="C14" s="49">
        <v>443452000</v>
      </c>
      <c r="D14" s="21">
        <v>-47000000</v>
      </c>
      <c r="E14" s="56">
        <f t="shared" si="0"/>
        <v>396452000</v>
      </c>
      <c r="F14" s="74"/>
    </row>
    <row r="15" spans="1:6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  <c r="F15" s="74"/>
    </row>
    <row r="16" spans="1:6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  <c r="F16" s="74"/>
    </row>
    <row r="17" spans="1:6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  <c r="F17" s="74"/>
    </row>
    <row r="18" spans="1:6" s="22" customFormat="1" ht="13.5">
      <c r="A18" s="20" t="s">
        <v>11</v>
      </c>
      <c r="B18" s="20" t="s">
        <v>12</v>
      </c>
      <c r="C18" s="49">
        <v>967437000</v>
      </c>
      <c r="D18" s="21"/>
      <c r="E18" s="56">
        <f t="shared" si="0"/>
        <v>967437000</v>
      </c>
      <c r="F18" s="74"/>
    </row>
    <row r="19" spans="1:6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  <c r="F19" s="74"/>
    </row>
    <row r="20" spans="1:6" s="22" customFormat="1" ht="13.5">
      <c r="A20" s="20" t="s">
        <v>15</v>
      </c>
      <c r="B20" s="20" t="s">
        <v>16</v>
      </c>
      <c r="C20" s="49">
        <v>327720000</v>
      </c>
      <c r="D20" s="21"/>
      <c r="E20" s="56">
        <f t="shared" si="0"/>
        <v>327720000</v>
      </c>
      <c r="F20" s="74"/>
    </row>
    <row r="21" spans="1:7" s="25" customFormat="1" ht="13.5">
      <c r="A21" s="24" t="s">
        <v>17</v>
      </c>
      <c r="B21" s="20" t="s">
        <v>145</v>
      </c>
      <c r="C21" s="49">
        <v>1791235000</v>
      </c>
      <c r="D21" s="21"/>
      <c r="E21" s="56">
        <f t="shared" si="0"/>
        <v>1791235000</v>
      </c>
      <c r="F21" s="75"/>
      <c r="G21" s="64"/>
    </row>
    <row r="22" spans="1:6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  <c r="F22" s="75"/>
    </row>
    <row r="23" spans="1:6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  <c r="F23" s="75"/>
    </row>
    <row r="24" spans="1:6" s="25" customFormat="1" ht="13.5">
      <c r="A24" s="24" t="s">
        <v>171</v>
      </c>
      <c r="B24" s="20" t="s">
        <v>172</v>
      </c>
      <c r="C24" s="49">
        <v>179639000</v>
      </c>
      <c r="D24" s="21">
        <v>47000000</v>
      </c>
      <c r="E24" s="56">
        <f t="shared" si="0"/>
        <v>226639000</v>
      </c>
      <c r="F24" s="75"/>
    </row>
    <row r="25" spans="1:6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  <c r="F25" s="75"/>
    </row>
    <row r="26" spans="1:6" s="25" customFormat="1" ht="13.5">
      <c r="A26" s="24" t="s">
        <v>23</v>
      </c>
      <c r="B26" s="20" t="s">
        <v>147</v>
      </c>
      <c r="C26" s="49">
        <v>103452000</v>
      </c>
      <c r="D26" s="21"/>
      <c r="E26" s="56">
        <f t="shared" si="0"/>
        <v>103452000</v>
      </c>
      <c r="F26" s="75"/>
    </row>
    <row r="27" spans="1:6" s="27" customFormat="1" ht="13.5">
      <c r="A27" s="26" t="s">
        <v>24</v>
      </c>
      <c r="B27" s="14" t="s">
        <v>25</v>
      </c>
      <c r="C27" s="15">
        <f>+C29+C30</f>
        <v>3455510000</v>
      </c>
      <c r="D27" s="15">
        <f>+D29+D30</f>
        <v>0</v>
      </c>
      <c r="E27" s="57">
        <f>+E29+E30</f>
        <v>3455510000</v>
      </c>
      <c r="F27" s="76"/>
    </row>
    <row r="28" spans="1:6" s="25" customFormat="1" ht="13.5">
      <c r="A28" s="24" t="s">
        <v>26</v>
      </c>
      <c r="B28" s="20" t="s">
        <v>27</v>
      </c>
      <c r="C28" s="21">
        <f>+C29</f>
        <v>2695000000</v>
      </c>
      <c r="D28" s="21">
        <f>+D29</f>
        <v>0</v>
      </c>
      <c r="E28" s="58">
        <f>+E29</f>
        <v>2695000000</v>
      </c>
      <c r="F28" s="75"/>
    </row>
    <row r="29" spans="1:6" s="25" customFormat="1" ht="13.5">
      <c r="A29" s="24" t="s">
        <v>28</v>
      </c>
      <c r="B29" s="20" t="s">
        <v>29</v>
      </c>
      <c r="C29" s="49">
        <v>2695000000</v>
      </c>
      <c r="D29" s="21"/>
      <c r="E29" s="56">
        <f>+C29+D29</f>
        <v>2695000000</v>
      </c>
      <c r="F29" s="75"/>
    </row>
    <row r="30" spans="1:6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  <c r="F30" s="75"/>
    </row>
    <row r="31" spans="1:6" s="27" customFormat="1" ht="13.5">
      <c r="A31" s="26" t="s">
        <v>31</v>
      </c>
      <c r="B31" s="14" t="s">
        <v>149</v>
      </c>
      <c r="C31" s="15">
        <f>+C32+C38</f>
        <v>3946020000</v>
      </c>
      <c r="D31" s="15">
        <f>+D32+D38</f>
        <v>0</v>
      </c>
      <c r="E31" s="57">
        <f>+E32+E38</f>
        <v>3946020000</v>
      </c>
      <c r="F31" s="76"/>
    </row>
    <row r="32" spans="1:6" s="27" customFormat="1" ht="13.5">
      <c r="A32" s="26" t="s">
        <v>32</v>
      </c>
      <c r="B32" s="14" t="s">
        <v>33</v>
      </c>
      <c r="C32" s="15">
        <f>SUM(C33:C37)</f>
        <v>2449481000</v>
      </c>
      <c r="D32" s="15">
        <f>SUM(D33:D37)</f>
        <v>0</v>
      </c>
      <c r="E32" s="57">
        <f>SUM(E33:E37)</f>
        <v>2449481000</v>
      </c>
      <c r="F32" s="76"/>
    </row>
    <row r="33" spans="1:6" s="25" customFormat="1" ht="13.5">
      <c r="A33" s="24" t="s">
        <v>34</v>
      </c>
      <c r="B33" s="20" t="s">
        <v>150</v>
      </c>
      <c r="C33" s="49">
        <v>597764000</v>
      </c>
      <c r="D33" s="21"/>
      <c r="E33" s="56">
        <f>+C33+D33</f>
        <v>597764000</v>
      </c>
      <c r="F33" s="75"/>
    </row>
    <row r="34" spans="1:6" s="25" customFormat="1" ht="13.5">
      <c r="A34" s="24" t="s">
        <v>35</v>
      </c>
      <c r="B34" s="20" t="s">
        <v>36</v>
      </c>
      <c r="C34" s="49">
        <v>575307000</v>
      </c>
      <c r="D34" s="21"/>
      <c r="E34" s="56">
        <f>+C34+D34</f>
        <v>575307000</v>
      </c>
      <c r="F34" s="75"/>
    </row>
    <row r="35" spans="1:6" s="25" customFormat="1" ht="13.5">
      <c r="A35" s="24" t="s">
        <v>37</v>
      </c>
      <c r="B35" s="20" t="s">
        <v>38</v>
      </c>
      <c r="C35" s="49">
        <v>773673000</v>
      </c>
      <c r="D35" s="21"/>
      <c r="E35" s="56">
        <f>+C35+D35</f>
        <v>773673000</v>
      </c>
      <c r="F35" s="75"/>
    </row>
    <row r="36" spans="1:6" s="25" customFormat="1" ht="13.5">
      <c r="A36" s="24" t="s">
        <v>39</v>
      </c>
      <c r="B36" s="20" t="s">
        <v>151</v>
      </c>
      <c r="C36" s="49">
        <v>83336000</v>
      </c>
      <c r="D36" s="21"/>
      <c r="E36" s="56">
        <f>+C36+D36</f>
        <v>83336000</v>
      </c>
      <c r="F36" s="75"/>
    </row>
    <row r="37" spans="1:6" s="25" customFormat="1" ht="13.5">
      <c r="A37" s="24" t="s">
        <v>40</v>
      </c>
      <c r="B37" s="20" t="s">
        <v>152</v>
      </c>
      <c r="C37" s="49">
        <v>419401000</v>
      </c>
      <c r="D37" s="21"/>
      <c r="E37" s="56">
        <f>+C37+D37</f>
        <v>419401000</v>
      </c>
      <c r="F37" s="75"/>
    </row>
    <row r="38" spans="1:6" s="27" customFormat="1" ht="13.5">
      <c r="A38" s="26" t="s">
        <v>41</v>
      </c>
      <c r="B38" s="14" t="s">
        <v>153</v>
      </c>
      <c r="C38" s="15">
        <f>SUM(C39:C45)</f>
        <v>1496539000</v>
      </c>
      <c r="D38" s="15">
        <f>SUM(D39:D45)</f>
        <v>0</v>
      </c>
      <c r="E38" s="57">
        <f>SUM(E39:E45)</f>
        <v>1496539000</v>
      </c>
      <c r="F38" s="76"/>
    </row>
    <row r="39" spans="1:6" s="25" customFormat="1" ht="13.5">
      <c r="A39" s="24" t="s">
        <v>42</v>
      </c>
      <c r="B39" s="20" t="s">
        <v>154</v>
      </c>
      <c r="C39" s="49">
        <v>458170000</v>
      </c>
      <c r="D39" s="21"/>
      <c r="E39" s="56">
        <f aca="true" t="shared" si="1" ref="E39:E45">+C39+D39</f>
        <v>458170000</v>
      </c>
      <c r="F39" s="75"/>
    </row>
    <row r="40" spans="1:6" s="25" customFormat="1" ht="13.5">
      <c r="A40" s="24" t="s">
        <v>43</v>
      </c>
      <c r="B40" s="20" t="s">
        <v>155</v>
      </c>
      <c r="C40" s="49">
        <v>516938000</v>
      </c>
      <c r="D40" s="21"/>
      <c r="E40" s="56">
        <f t="shared" si="1"/>
        <v>516938000</v>
      </c>
      <c r="F40" s="75"/>
    </row>
    <row r="41" spans="1:6" s="25" customFormat="1" ht="13.5">
      <c r="A41" s="24" t="s">
        <v>44</v>
      </c>
      <c r="B41" s="20" t="s">
        <v>45</v>
      </c>
      <c r="C41" s="49">
        <v>52425000</v>
      </c>
      <c r="D41" s="21"/>
      <c r="E41" s="56">
        <f t="shared" si="1"/>
        <v>52425000</v>
      </c>
      <c r="F41" s="75"/>
    </row>
    <row r="42" spans="1:6" s="25" customFormat="1" ht="13.5">
      <c r="A42" s="24" t="s">
        <v>46</v>
      </c>
      <c r="B42" s="20" t="s">
        <v>47</v>
      </c>
      <c r="C42" s="49">
        <v>314551000</v>
      </c>
      <c r="D42" s="21"/>
      <c r="E42" s="56">
        <f t="shared" si="1"/>
        <v>314551000</v>
      </c>
      <c r="F42" s="75"/>
    </row>
    <row r="43" spans="1:6" s="25" customFormat="1" ht="13.5">
      <c r="A43" s="24" t="s">
        <v>48</v>
      </c>
      <c r="B43" s="20" t="s">
        <v>49</v>
      </c>
      <c r="C43" s="49">
        <v>52425000</v>
      </c>
      <c r="D43" s="21"/>
      <c r="E43" s="56">
        <f t="shared" si="1"/>
        <v>52425000</v>
      </c>
      <c r="F43" s="75"/>
    </row>
    <row r="44" spans="1:6" s="25" customFormat="1" ht="13.5">
      <c r="A44" s="24" t="s">
        <v>50</v>
      </c>
      <c r="B44" s="20" t="s">
        <v>156</v>
      </c>
      <c r="C44" s="49">
        <v>100830000</v>
      </c>
      <c r="D44" s="21"/>
      <c r="E44" s="56">
        <f t="shared" si="1"/>
        <v>100830000</v>
      </c>
      <c r="F44" s="75"/>
    </row>
    <row r="45" spans="1:6" s="25" customFormat="1" ht="13.5">
      <c r="A45" s="24" t="s">
        <v>169</v>
      </c>
      <c r="B45" s="20" t="s">
        <v>168</v>
      </c>
      <c r="C45" s="21">
        <v>1200000</v>
      </c>
      <c r="D45" s="21"/>
      <c r="E45" s="56">
        <f t="shared" si="1"/>
        <v>1200000</v>
      </c>
      <c r="F45" s="75"/>
    </row>
    <row r="46" spans="1:6" s="27" customFormat="1" ht="13.5">
      <c r="A46" s="28" t="s">
        <v>157</v>
      </c>
      <c r="B46" s="14" t="s">
        <v>51</v>
      </c>
      <c r="C46" s="15">
        <f>+C47+C53+C69</f>
        <v>6200000000</v>
      </c>
      <c r="D46" s="15">
        <f>+D47+D53+D69</f>
        <v>0</v>
      </c>
      <c r="E46" s="57">
        <f>+E47+E53+E69</f>
        <v>6200000000</v>
      </c>
      <c r="F46" s="77" t="s">
        <v>170</v>
      </c>
    </row>
    <row r="47" spans="1:6" s="27" customFormat="1" ht="13.5">
      <c r="A47" s="26" t="s">
        <v>52</v>
      </c>
      <c r="B47" s="14" t="s">
        <v>158</v>
      </c>
      <c r="C47" s="15">
        <f>SUM(C48:C52)</f>
        <v>1987900000</v>
      </c>
      <c r="D47" s="15">
        <f>SUM(D48:D52)</f>
        <v>-500000</v>
      </c>
      <c r="E47" s="57">
        <f>SUM(E48:E52)</f>
        <v>1987400000</v>
      </c>
      <c r="F47" s="76" t="s">
        <v>170</v>
      </c>
    </row>
    <row r="48" spans="1:6" s="25" customFormat="1" ht="13.5">
      <c r="A48" s="24" t="s">
        <v>53</v>
      </c>
      <c r="B48" s="20" t="s">
        <v>159</v>
      </c>
      <c r="C48" s="49">
        <v>3400000</v>
      </c>
      <c r="D48" s="21"/>
      <c r="E48" s="56">
        <f>+C48+D48</f>
        <v>3400000</v>
      </c>
      <c r="F48" s="75"/>
    </row>
    <row r="49" spans="1:6" s="25" customFormat="1" ht="13.5">
      <c r="A49" s="24" t="s">
        <v>54</v>
      </c>
      <c r="B49" s="24" t="s">
        <v>55</v>
      </c>
      <c r="C49" s="49">
        <v>1500000000</v>
      </c>
      <c r="D49" s="23"/>
      <c r="E49" s="58">
        <f>+C49+D49</f>
        <v>1500000000</v>
      </c>
      <c r="F49" s="75"/>
    </row>
    <row r="50" spans="1:6" s="25" customFormat="1" ht="13.5">
      <c r="A50" s="24" t="s">
        <v>56</v>
      </c>
      <c r="B50" s="20" t="s">
        <v>160</v>
      </c>
      <c r="C50" s="49">
        <v>131500000</v>
      </c>
      <c r="D50" s="21"/>
      <c r="E50" s="56">
        <f>+C50+D50</f>
        <v>131500000</v>
      </c>
      <c r="F50" s="75"/>
    </row>
    <row r="51" spans="1:6" s="25" customFormat="1" ht="13.5">
      <c r="A51" s="24" t="s">
        <v>57</v>
      </c>
      <c r="B51" s="20" t="s">
        <v>58</v>
      </c>
      <c r="C51" s="49">
        <v>328000000</v>
      </c>
      <c r="D51" s="21">
        <v>-500000</v>
      </c>
      <c r="E51" s="56">
        <f>+C51+D51</f>
        <v>327500000</v>
      </c>
      <c r="F51" s="75"/>
    </row>
    <row r="52" spans="1:6" s="25" customFormat="1" ht="13.5">
      <c r="A52" s="24" t="s">
        <v>174</v>
      </c>
      <c r="B52" s="20" t="s">
        <v>173</v>
      </c>
      <c r="C52" s="49">
        <v>25000000</v>
      </c>
      <c r="D52" s="21"/>
      <c r="E52" s="56">
        <f>+C52+D52</f>
        <v>25000000</v>
      </c>
      <c r="F52" s="75"/>
    </row>
    <row r="53" spans="1:6" s="27" customFormat="1" ht="13.5">
      <c r="A53" s="26" t="s">
        <v>59</v>
      </c>
      <c r="B53" s="14" t="s">
        <v>161</v>
      </c>
      <c r="C53" s="15">
        <f>SUM(C54:C68)</f>
        <v>4205100000</v>
      </c>
      <c r="D53" s="15">
        <f>SUM(D54:D68)</f>
        <v>500000</v>
      </c>
      <c r="E53" s="57">
        <f>SUM(E54:E68)</f>
        <v>4205600000</v>
      </c>
      <c r="F53" s="77" t="s">
        <v>170</v>
      </c>
    </row>
    <row r="54" spans="1:6" s="25" customFormat="1" ht="13.5">
      <c r="A54" s="24" t="s">
        <v>60</v>
      </c>
      <c r="B54" s="20" t="s">
        <v>61</v>
      </c>
      <c r="C54" s="49">
        <v>140000000</v>
      </c>
      <c r="D54" s="21">
        <v>16800000</v>
      </c>
      <c r="E54" s="56">
        <f aca="true" t="shared" si="2" ref="E54:E68">+C54+D54</f>
        <v>156800000</v>
      </c>
      <c r="F54" s="75"/>
    </row>
    <row r="55" spans="1:6" s="25" customFormat="1" ht="13.5">
      <c r="A55" s="24" t="s">
        <v>218</v>
      </c>
      <c r="B55" s="20" t="s">
        <v>219</v>
      </c>
      <c r="C55" s="21">
        <v>6500000</v>
      </c>
      <c r="D55" s="21">
        <v>500000</v>
      </c>
      <c r="E55" s="56">
        <f t="shared" si="2"/>
        <v>7000000</v>
      </c>
      <c r="F55" s="75"/>
    </row>
    <row r="56" spans="1:6" s="25" customFormat="1" ht="13.5">
      <c r="A56" s="24" t="s">
        <v>62</v>
      </c>
      <c r="B56" s="20" t="s">
        <v>162</v>
      </c>
      <c r="C56" s="49">
        <v>1180000000</v>
      </c>
      <c r="D56" s="21">
        <v>23000000</v>
      </c>
      <c r="E56" s="56">
        <f t="shared" si="2"/>
        <v>1203000000</v>
      </c>
      <c r="F56" s="75"/>
    </row>
    <row r="57" spans="1:6" s="25" customFormat="1" ht="13.5">
      <c r="A57" s="24" t="s">
        <v>63</v>
      </c>
      <c r="B57" s="20" t="s">
        <v>64</v>
      </c>
      <c r="C57" s="49">
        <v>140000000</v>
      </c>
      <c r="D57" s="21"/>
      <c r="E57" s="56">
        <f t="shared" si="2"/>
        <v>140000000</v>
      </c>
      <c r="F57" s="75"/>
    </row>
    <row r="58" spans="1:6" s="25" customFormat="1" ht="13.5">
      <c r="A58" s="24" t="s">
        <v>65</v>
      </c>
      <c r="B58" s="20" t="s">
        <v>66</v>
      </c>
      <c r="C58" s="49">
        <v>1661100000</v>
      </c>
      <c r="D58" s="21">
        <v>-98800000</v>
      </c>
      <c r="E58" s="56">
        <f t="shared" si="2"/>
        <v>1562300000</v>
      </c>
      <c r="F58" s="75"/>
    </row>
    <row r="59" spans="1:6" s="25" customFormat="1" ht="13.5">
      <c r="A59" s="24" t="s">
        <v>67</v>
      </c>
      <c r="B59" s="20" t="s">
        <v>68</v>
      </c>
      <c r="C59" s="49">
        <v>294500000</v>
      </c>
      <c r="D59" s="21"/>
      <c r="E59" s="56">
        <f t="shared" si="2"/>
        <v>294500000</v>
      </c>
      <c r="F59" s="75"/>
    </row>
    <row r="60" spans="1:6" s="25" customFormat="1" ht="13.5">
      <c r="A60" s="24" t="s">
        <v>69</v>
      </c>
      <c r="B60" s="20" t="s">
        <v>163</v>
      </c>
      <c r="C60" s="49">
        <v>270000000</v>
      </c>
      <c r="D60" s="21"/>
      <c r="E60" s="56">
        <f t="shared" si="2"/>
        <v>270000000</v>
      </c>
      <c r="F60" s="75"/>
    </row>
    <row r="61" spans="1:6" s="25" customFormat="1" ht="13.5">
      <c r="A61" s="24" t="s">
        <v>70</v>
      </c>
      <c r="B61" s="20" t="s">
        <v>71</v>
      </c>
      <c r="C61" s="49">
        <v>76000000</v>
      </c>
      <c r="D61" s="21"/>
      <c r="E61" s="56">
        <f t="shared" si="2"/>
        <v>76000000</v>
      </c>
      <c r="F61" s="78"/>
    </row>
    <row r="62" spans="1:6" s="25" customFormat="1" ht="13.5">
      <c r="A62" s="24" t="s">
        <v>72</v>
      </c>
      <c r="B62" s="20" t="s">
        <v>73</v>
      </c>
      <c r="C62" s="49">
        <v>25000000</v>
      </c>
      <c r="D62" s="21"/>
      <c r="E62" s="56">
        <f t="shared" si="2"/>
        <v>25000000</v>
      </c>
      <c r="F62" s="75"/>
    </row>
    <row r="63" spans="1:6" s="25" customFormat="1" ht="13.5">
      <c r="A63" s="24" t="s">
        <v>74</v>
      </c>
      <c r="B63" s="20" t="s">
        <v>223</v>
      </c>
      <c r="C63" s="49">
        <v>182000000</v>
      </c>
      <c r="D63" s="21">
        <v>59000000</v>
      </c>
      <c r="E63" s="56">
        <f t="shared" si="2"/>
        <v>241000000</v>
      </c>
      <c r="F63" s="75"/>
    </row>
    <row r="64" spans="1:6" s="25" customFormat="1" ht="13.5">
      <c r="A64" s="24" t="s">
        <v>217</v>
      </c>
      <c r="B64" s="20" t="s">
        <v>231</v>
      </c>
      <c r="C64" s="21">
        <v>40000000</v>
      </c>
      <c r="D64" s="21"/>
      <c r="E64" s="56">
        <f t="shared" si="2"/>
        <v>40000000</v>
      </c>
      <c r="F64" s="75"/>
    </row>
    <row r="65" spans="1:6" s="25" customFormat="1" ht="13.5">
      <c r="A65" s="24" t="s">
        <v>229</v>
      </c>
      <c r="B65" s="20" t="s">
        <v>230</v>
      </c>
      <c r="C65" s="21"/>
      <c r="D65" s="21"/>
      <c r="E65" s="56">
        <f t="shared" si="2"/>
        <v>0</v>
      </c>
      <c r="F65" s="75"/>
    </row>
    <row r="66" spans="1:6" s="25" customFormat="1" ht="13.5">
      <c r="A66" s="24" t="s">
        <v>75</v>
      </c>
      <c r="B66" s="20" t="s">
        <v>76</v>
      </c>
      <c r="C66" s="49">
        <v>140000000</v>
      </c>
      <c r="D66" s="21"/>
      <c r="E66" s="56">
        <f t="shared" si="2"/>
        <v>140000000</v>
      </c>
      <c r="F66" s="75"/>
    </row>
    <row r="67" spans="1:6" s="25" customFormat="1" ht="13.5">
      <c r="A67" s="24" t="s">
        <v>77</v>
      </c>
      <c r="B67" s="20" t="s">
        <v>164</v>
      </c>
      <c r="C67" s="49">
        <v>0</v>
      </c>
      <c r="D67" s="21"/>
      <c r="E67" s="56">
        <f t="shared" si="2"/>
        <v>0</v>
      </c>
      <c r="F67" s="75"/>
    </row>
    <row r="68" spans="1:6" s="25" customFormat="1" ht="13.5">
      <c r="A68" s="24" t="s">
        <v>78</v>
      </c>
      <c r="B68" s="20" t="s">
        <v>79</v>
      </c>
      <c r="C68" s="49">
        <v>50000000</v>
      </c>
      <c r="D68" s="21"/>
      <c r="E68" s="56">
        <f t="shared" si="2"/>
        <v>50000000</v>
      </c>
      <c r="F68" s="75"/>
    </row>
    <row r="69" spans="1:6" s="27" customFormat="1" ht="13.5">
      <c r="A69" s="26" t="s">
        <v>176</v>
      </c>
      <c r="B69" s="14" t="s">
        <v>177</v>
      </c>
      <c r="C69" s="15">
        <f>SUM(C70:C71)</f>
        <v>7000000</v>
      </c>
      <c r="D69" s="15">
        <f>SUM(D70:D71)</f>
        <v>0</v>
      </c>
      <c r="E69" s="55">
        <f>SUM(E70:E71)</f>
        <v>7000000</v>
      </c>
      <c r="F69" s="76"/>
    </row>
    <row r="70" spans="1:6" s="27" customFormat="1" ht="13.5">
      <c r="A70" s="24" t="s">
        <v>220</v>
      </c>
      <c r="B70" s="20" t="s">
        <v>221</v>
      </c>
      <c r="C70" s="21">
        <v>0</v>
      </c>
      <c r="D70" s="21"/>
      <c r="E70" s="56">
        <f>+C70+D70</f>
        <v>0</v>
      </c>
      <c r="F70" s="76"/>
    </row>
    <row r="71" spans="1:6" s="25" customFormat="1" ht="13.5">
      <c r="A71" s="24" t="s">
        <v>80</v>
      </c>
      <c r="B71" s="20" t="s">
        <v>81</v>
      </c>
      <c r="C71" s="49">
        <v>7000000</v>
      </c>
      <c r="D71" s="21"/>
      <c r="E71" s="56">
        <f>+C71+D71</f>
        <v>7000000</v>
      </c>
      <c r="F71" s="75"/>
    </row>
    <row r="72" spans="1:6" s="25" customFormat="1" ht="13.5">
      <c r="A72" s="30" t="s">
        <v>222</v>
      </c>
      <c r="B72" s="20" t="s">
        <v>134</v>
      </c>
      <c r="C72" s="21"/>
      <c r="D72" s="21"/>
      <c r="E72" s="56">
        <f>+C72+D72</f>
        <v>0</v>
      </c>
      <c r="F72" s="75"/>
    </row>
    <row r="73" spans="1:6" s="32" customFormat="1" ht="13.5">
      <c r="A73" s="31" t="s">
        <v>137</v>
      </c>
      <c r="B73" s="14" t="s">
        <v>175</v>
      </c>
      <c r="C73" s="15">
        <f>+C74+C122+C157</f>
        <v>84541343000</v>
      </c>
      <c r="D73" s="15">
        <f>+D74+D122+D157</f>
        <v>0</v>
      </c>
      <c r="E73" s="15">
        <f>+E74+E122+E157</f>
        <v>84541343000</v>
      </c>
      <c r="F73" s="79"/>
    </row>
    <row r="74" spans="1:6" s="32" customFormat="1" ht="13.5">
      <c r="A74" s="33" t="s">
        <v>138</v>
      </c>
      <c r="B74" s="14" t="s">
        <v>82</v>
      </c>
      <c r="C74" s="15">
        <f>+C75</f>
        <v>15007397471</v>
      </c>
      <c r="D74" s="15">
        <f>+D75</f>
        <v>0</v>
      </c>
      <c r="E74" s="55">
        <f>+E75</f>
        <v>15007397471</v>
      </c>
      <c r="F74" s="79"/>
    </row>
    <row r="75" spans="1:6" s="32" customFormat="1" ht="13.5">
      <c r="A75" s="66" t="s">
        <v>83</v>
      </c>
      <c r="B75" s="67" t="s">
        <v>84</v>
      </c>
      <c r="C75" s="68">
        <f>+C76+C104</f>
        <v>15007397471</v>
      </c>
      <c r="D75" s="68">
        <f>+D76+D104</f>
        <v>0</v>
      </c>
      <c r="E75" s="69">
        <f>+E76+E104</f>
        <v>15007397471</v>
      </c>
      <c r="F75" s="79"/>
    </row>
    <row r="76" spans="1:6" s="32" customFormat="1" ht="13.5">
      <c r="A76" s="34" t="s">
        <v>85</v>
      </c>
      <c r="B76" s="14" t="s">
        <v>178</v>
      </c>
      <c r="C76" s="15">
        <f>+C77+C88+C92+C97</f>
        <v>12004759452</v>
      </c>
      <c r="D76" s="15">
        <f>+D77+D88+D92+D97</f>
        <v>0</v>
      </c>
      <c r="E76" s="55">
        <f>+E77+E88+E92+E97</f>
        <v>12004759452</v>
      </c>
      <c r="F76" s="79"/>
    </row>
    <row r="77" spans="1:6" s="32" customFormat="1" ht="13.5">
      <c r="A77" s="34" t="s">
        <v>86</v>
      </c>
      <c r="B77" s="14" t="s">
        <v>179</v>
      </c>
      <c r="C77" s="15">
        <f>+C78+C80+C83</f>
        <v>5798052058</v>
      </c>
      <c r="D77" s="15">
        <f>+D78+D80+D83</f>
        <v>0</v>
      </c>
      <c r="E77" s="55">
        <f>+E78+E80+E83</f>
        <v>5798052058</v>
      </c>
      <c r="F77" s="79"/>
    </row>
    <row r="78" spans="1:6" s="36" customFormat="1" ht="13.5">
      <c r="A78" s="35" t="s">
        <v>87</v>
      </c>
      <c r="B78" s="20" t="s">
        <v>180</v>
      </c>
      <c r="C78" s="21">
        <f>+C79</f>
        <v>1000648340</v>
      </c>
      <c r="D78" s="21">
        <f>+D79</f>
        <v>0</v>
      </c>
      <c r="E78" s="56">
        <f>+E79</f>
        <v>1000648340</v>
      </c>
      <c r="F78" s="80"/>
    </row>
    <row r="79" spans="1:6" s="36" customFormat="1" ht="13.5">
      <c r="A79" s="35" t="s">
        <v>88</v>
      </c>
      <c r="B79" s="20" t="s">
        <v>181</v>
      </c>
      <c r="C79" s="21">
        <v>1000648340</v>
      </c>
      <c r="D79" s="21"/>
      <c r="E79" s="56">
        <f>+C79+D79</f>
        <v>1000648340</v>
      </c>
      <c r="F79" s="80"/>
    </row>
    <row r="80" spans="1:6" s="36" customFormat="1" ht="13.5">
      <c r="A80" s="35" t="s">
        <v>89</v>
      </c>
      <c r="B80" s="20" t="s">
        <v>182</v>
      </c>
      <c r="C80" s="21">
        <f>SUM(C81:C82)</f>
        <v>1506785472</v>
      </c>
      <c r="D80" s="21">
        <f>SUM(D81:D82)</f>
        <v>0</v>
      </c>
      <c r="E80" s="56">
        <f>SUM(E81:E82)</f>
        <v>1506785472</v>
      </c>
      <c r="F80" s="80"/>
    </row>
    <row r="81" spans="1:6" s="36" customFormat="1" ht="13.5">
      <c r="A81" s="35" t="s">
        <v>90</v>
      </c>
      <c r="B81" s="20" t="s">
        <v>183</v>
      </c>
      <c r="C81" s="49">
        <v>1381450746</v>
      </c>
      <c r="D81" s="49"/>
      <c r="E81" s="56">
        <f>+C81+D81</f>
        <v>1381450746</v>
      </c>
      <c r="F81" s="80"/>
    </row>
    <row r="82" spans="1:6" s="36" customFormat="1" ht="13.5">
      <c r="A82" s="35" t="s">
        <v>91</v>
      </c>
      <c r="B82" s="20" t="s">
        <v>184</v>
      </c>
      <c r="C82" s="49">
        <v>125334726</v>
      </c>
      <c r="D82" s="49"/>
      <c r="E82" s="56">
        <f>+C82+D82</f>
        <v>125334726</v>
      </c>
      <c r="F82" s="80"/>
    </row>
    <row r="83" spans="1:6" s="36" customFormat="1" ht="13.5">
      <c r="A83" s="35" t="s">
        <v>92</v>
      </c>
      <c r="B83" s="20" t="s">
        <v>185</v>
      </c>
      <c r="C83" s="21">
        <f>SUM(C84:C87)</f>
        <v>3290618246</v>
      </c>
      <c r="D83" s="21">
        <f>SUM(D84:D87)</f>
        <v>0</v>
      </c>
      <c r="E83" s="56">
        <f>SUM(E84:E87)</f>
        <v>3290618246</v>
      </c>
      <c r="F83" s="80"/>
    </row>
    <row r="84" spans="1:6" s="36" customFormat="1" ht="13.5">
      <c r="A84" s="35" t="s">
        <v>93</v>
      </c>
      <c r="B84" s="20" t="s">
        <v>186</v>
      </c>
      <c r="C84" s="49">
        <v>572662791</v>
      </c>
      <c r="D84" s="49"/>
      <c r="E84" s="56">
        <f>+C84+D84</f>
        <v>572662791</v>
      </c>
      <c r="F84" s="80"/>
    </row>
    <row r="85" spans="1:6" s="36" customFormat="1" ht="13.5">
      <c r="A85" s="35" t="s">
        <v>94</v>
      </c>
      <c r="B85" s="20" t="s">
        <v>187</v>
      </c>
      <c r="C85" s="49">
        <v>19751665</v>
      </c>
      <c r="D85" s="49"/>
      <c r="E85" s="56">
        <f>+C85+D85</f>
        <v>19751665</v>
      </c>
      <c r="F85" s="80"/>
    </row>
    <row r="86" spans="1:6" s="36" customFormat="1" ht="13.5">
      <c r="A86" s="35" t="s">
        <v>95</v>
      </c>
      <c r="B86" s="20" t="s">
        <v>181</v>
      </c>
      <c r="C86" s="49">
        <v>2604521015</v>
      </c>
      <c r="D86" s="49"/>
      <c r="E86" s="56">
        <f>+C86+D86</f>
        <v>2604521015</v>
      </c>
      <c r="F86" s="80"/>
    </row>
    <row r="87" spans="1:6" s="36" customFormat="1" ht="13.5">
      <c r="A87" s="35" t="s">
        <v>96</v>
      </c>
      <c r="B87" s="20" t="s">
        <v>188</v>
      </c>
      <c r="C87" s="49">
        <v>93682775</v>
      </c>
      <c r="D87" s="49"/>
      <c r="E87" s="56">
        <f>+C87+D87</f>
        <v>93682775</v>
      </c>
      <c r="F87" s="80"/>
    </row>
    <row r="88" spans="1:6" s="32" customFormat="1" ht="13.5">
      <c r="A88" s="34" t="s">
        <v>97</v>
      </c>
      <c r="B88" s="14" t="s">
        <v>189</v>
      </c>
      <c r="C88" s="15">
        <f>+C89</f>
        <v>951961720</v>
      </c>
      <c r="D88" s="15">
        <f>+D89</f>
        <v>0</v>
      </c>
      <c r="E88" s="55">
        <f>+E89</f>
        <v>951961720</v>
      </c>
      <c r="F88" s="79"/>
    </row>
    <row r="89" spans="1:6" s="36" customFormat="1" ht="13.5">
      <c r="A89" s="35" t="s">
        <v>98</v>
      </c>
      <c r="B89" s="20" t="s">
        <v>190</v>
      </c>
      <c r="C89" s="21">
        <f>SUM(C90:C91)</f>
        <v>951961720</v>
      </c>
      <c r="D89" s="21">
        <f>SUM(D90:D91)</f>
        <v>0</v>
      </c>
      <c r="E89" s="56">
        <f>SUM(E90:E91)</f>
        <v>951961720</v>
      </c>
      <c r="F89" s="80"/>
    </row>
    <row r="90" spans="1:6" s="36" customFormat="1" ht="13.5">
      <c r="A90" s="35" t="s">
        <v>99</v>
      </c>
      <c r="B90" s="20" t="s">
        <v>191</v>
      </c>
      <c r="C90" s="49">
        <v>931003640</v>
      </c>
      <c r="D90" s="49"/>
      <c r="E90" s="56">
        <f>+C90+D90</f>
        <v>931003640</v>
      </c>
      <c r="F90" s="80"/>
    </row>
    <row r="91" spans="1:6" s="36" customFormat="1" ht="13.5">
      <c r="A91" s="35" t="s">
        <v>100</v>
      </c>
      <c r="B91" s="20" t="s">
        <v>192</v>
      </c>
      <c r="C91" s="49">
        <v>20958080</v>
      </c>
      <c r="D91" s="49"/>
      <c r="E91" s="56">
        <f>+C91+D91</f>
        <v>20958080</v>
      </c>
      <c r="F91" s="80"/>
    </row>
    <row r="92" spans="1:6" s="32" customFormat="1" ht="13.5">
      <c r="A92" s="34" t="s">
        <v>101</v>
      </c>
      <c r="B92" s="14" t="s">
        <v>102</v>
      </c>
      <c r="C92" s="15">
        <f>+C93</f>
        <v>1019504822</v>
      </c>
      <c r="D92" s="15">
        <f>+D93</f>
        <v>0</v>
      </c>
      <c r="E92" s="55">
        <f>+E93</f>
        <v>1019504822</v>
      </c>
      <c r="F92" s="79"/>
    </row>
    <row r="93" spans="1:6" s="36" customFormat="1" ht="13.5">
      <c r="A93" s="35" t="s">
        <v>103</v>
      </c>
      <c r="B93" s="20" t="s">
        <v>193</v>
      </c>
      <c r="C93" s="21">
        <f>SUM(C94:C96)</f>
        <v>1019504822</v>
      </c>
      <c r="D93" s="21">
        <f>SUM(D94:D96)</f>
        <v>0</v>
      </c>
      <c r="E93" s="56">
        <f>SUM(E94:E96)</f>
        <v>1019504822</v>
      </c>
      <c r="F93" s="80"/>
    </row>
    <row r="94" spans="1:6" s="36" customFormat="1" ht="13.5">
      <c r="A94" s="35" t="s">
        <v>104</v>
      </c>
      <c r="B94" s="20" t="s">
        <v>194</v>
      </c>
      <c r="C94" s="21">
        <v>0</v>
      </c>
      <c r="D94" s="21"/>
      <c r="E94" s="56">
        <f>+C94+D94</f>
        <v>0</v>
      </c>
      <c r="F94" s="80"/>
    </row>
    <row r="95" spans="1:6" s="36" customFormat="1" ht="13.5">
      <c r="A95" s="35" t="s">
        <v>105</v>
      </c>
      <c r="B95" s="20" t="s">
        <v>106</v>
      </c>
      <c r="C95" s="49">
        <v>723411803</v>
      </c>
      <c r="D95" s="49"/>
      <c r="E95" s="56">
        <f>+C95+D95</f>
        <v>723411803</v>
      </c>
      <c r="F95" s="80"/>
    </row>
    <row r="96" spans="1:6" s="36" customFormat="1" ht="13.5">
      <c r="A96" s="35" t="s">
        <v>107</v>
      </c>
      <c r="B96" s="20" t="s">
        <v>195</v>
      </c>
      <c r="C96" s="49">
        <v>296093019</v>
      </c>
      <c r="D96" s="49"/>
      <c r="E96" s="56">
        <f>+C96+D96</f>
        <v>296093019</v>
      </c>
      <c r="F96" s="80"/>
    </row>
    <row r="97" spans="1:6" s="32" customFormat="1" ht="13.5">
      <c r="A97" s="34" t="s">
        <v>108</v>
      </c>
      <c r="B97" s="14" t="s">
        <v>196</v>
      </c>
      <c r="C97" s="15">
        <f>+C98+C100+C102</f>
        <v>4235240852</v>
      </c>
      <c r="D97" s="15">
        <f>+D98+D100+D102</f>
        <v>0</v>
      </c>
      <c r="E97" s="55">
        <f>+E98+E100+E102</f>
        <v>4235240852</v>
      </c>
      <c r="F97" s="79"/>
    </row>
    <row r="98" spans="1:6" s="36" customFormat="1" ht="13.5">
      <c r="A98" s="35" t="s">
        <v>109</v>
      </c>
      <c r="B98" s="20" t="s">
        <v>197</v>
      </c>
      <c r="C98" s="21">
        <f>+C99</f>
        <v>2137094235</v>
      </c>
      <c r="D98" s="21">
        <f>+D99</f>
        <v>0</v>
      </c>
      <c r="E98" s="56">
        <f>+E99</f>
        <v>2137094235</v>
      </c>
      <c r="F98" s="80"/>
    </row>
    <row r="99" spans="1:6" s="36" customFormat="1" ht="13.5">
      <c r="A99" s="35" t="s">
        <v>110</v>
      </c>
      <c r="B99" s="20" t="s">
        <v>198</v>
      </c>
      <c r="C99" s="50">
        <v>2137094235</v>
      </c>
      <c r="D99" s="50"/>
      <c r="E99" s="56">
        <f>+C99+D99</f>
        <v>2137094235</v>
      </c>
      <c r="F99" s="80"/>
    </row>
    <row r="100" spans="1:6" s="36" customFormat="1" ht="13.5">
      <c r="A100" s="35" t="s">
        <v>111</v>
      </c>
      <c r="B100" s="20" t="s">
        <v>199</v>
      </c>
      <c r="C100" s="21">
        <f>+C101</f>
        <v>2054072165</v>
      </c>
      <c r="D100" s="21">
        <f>+D101</f>
        <v>0</v>
      </c>
      <c r="E100" s="56">
        <f>+E101</f>
        <v>2054072165</v>
      </c>
      <c r="F100" s="80"/>
    </row>
    <row r="101" spans="1:6" s="36" customFormat="1" ht="13.5">
      <c r="A101" s="35" t="s">
        <v>112</v>
      </c>
      <c r="B101" s="20" t="s">
        <v>198</v>
      </c>
      <c r="C101" s="50">
        <v>2054072165</v>
      </c>
      <c r="D101" s="50"/>
      <c r="E101" s="56">
        <f>+C101+D101</f>
        <v>2054072165</v>
      </c>
      <c r="F101" s="80"/>
    </row>
    <row r="102" spans="1:6" s="36" customFormat="1" ht="13.5">
      <c r="A102" s="35" t="s">
        <v>212</v>
      </c>
      <c r="B102" s="20" t="s">
        <v>211</v>
      </c>
      <c r="C102" s="21">
        <f>SUM(C103:C103)</f>
        <v>44074452</v>
      </c>
      <c r="D102" s="21">
        <f>SUM(D103:D103)</f>
        <v>0</v>
      </c>
      <c r="E102" s="56">
        <f>SUM(E103:E103)</f>
        <v>44074452</v>
      </c>
      <c r="F102" s="80"/>
    </row>
    <row r="103" spans="1:6" s="36" customFormat="1" ht="13.5">
      <c r="A103" s="35" t="s">
        <v>213</v>
      </c>
      <c r="B103" s="20" t="s">
        <v>214</v>
      </c>
      <c r="C103" s="50">
        <v>44074452</v>
      </c>
      <c r="D103" s="50"/>
      <c r="E103" s="56">
        <f>+C103+D103</f>
        <v>44074452</v>
      </c>
      <c r="F103" s="80"/>
    </row>
    <row r="104" spans="1:6" s="32" customFormat="1" ht="13.5">
      <c r="A104" s="34" t="s">
        <v>113</v>
      </c>
      <c r="B104" s="14" t="s">
        <v>200</v>
      </c>
      <c r="C104" s="15">
        <f>+C105+C110+C115+C119</f>
        <v>3002638019</v>
      </c>
      <c r="D104" s="15">
        <f>+D105+D110+D115+D119</f>
        <v>0</v>
      </c>
      <c r="E104" s="55">
        <f>+E105+E110+E115+E119</f>
        <v>3002638019</v>
      </c>
      <c r="F104" s="79"/>
    </row>
    <row r="105" spans="1:6" s="32" customFormat="1" ht="13.5">
      <c r="A105" s="34" t="s">
        <v>114</v>
      </c>
      <c r="B105" s="14" t="s">
        <v>201</v>
      </c>
      <c r="C105" s="15">
        <f>+C106</f>
        <v>154110611</v>
      </c>
      <c r="D105" s="15">
        <f>+D106</f>
        <v>0</v>
      </c>
      <c r="E105" s="55">
        <f>+E106</f>
        <v>154110611</v>
      </c>
      <c r="F105" s="79"/>
    </row>
    <row r="106" spans="1:6" s="36" customFormat="1" ht="13.5">
      <c r="A106" s="35" t="s">
        <v>115</v>
      </c>
      <c r="B106" s="20" t="s">
        <v>202</v>
      </c>
      <c r="C106" s="21">
        <f>SUM(C107:C109)</f>
        <v>154110611</v>
      </c>
      <c r="D106" s="21">
        <f>SUM(D107:D109)</f>
        <v>0</v>
      </c>
      <c r="E106" s="56">
        <f>SUM(E107:E109)</f>
        <v>154110611</v>
      </c>
      <c r="F106" s="80"/>
    </row>
    <row r="107" spans="1:6" s="36" customFormat="1" ht="13.5">
      <c r="A107" s="35" t="s">
        <v>116</v>
      </c>
      <c r="B107" s="20" t="s">
        <v>203</v>
      </c>
      <c r="C107" s="49">
        <v>40255850</v>
      </c>
      <c r="D107" s="49"/>
      <c r="E107" s="56">
        <f>+C107+D107</f>
        <v>40255850</v>
      </c>
      <c r="F107" s="80"/>
    </row>
    <row r="108" spans="1:6" s="36" customFormat="1" ht="13.5">
      <c r="A108" s="24" t="s">
        <v>225</v>
      </c>
      <c r="B108" s="20" t="s">
        <v>226</v>
      </c>
      <c r="C108" s="49">
        <v>0</v>
      </c>
      <c r="D108" s="49"/>
      <c r="E108" s="56">
        <f>+C108+D108</f>
        <v>0</v>
      </c>
      <c r="F108" s="80"/>
    </row>
    <row r="109" spans="1:6" s="36" customFormat="1" ht="13.5">
      <c r="A109" s="35" t="s">
        <v>117</v>
      </c>
      <c r="B109" s="20" t="s">
        <v>204</v>
      </c>
      <c r="C109" s="49">
        <v>113854761</v>
      </c>
      <c r="D109" s="49"/>
      <c r="E109" s="56">
        <f>+C109+D109</f>
        <v>113854761</v>
      </c>
      <c r="F109" s="80"/>
    </row>
    <row r="110" spans="1:6" s="32" customFormat="1" ht="13.5">
      <c r="A110" s="34" t="s">
        <v>118</v>
      </c>
      <c r="B110" s="14" t="s">
        <v>119</v>
      </c>
      <c r="C110" s="15">
        <f>+C111</f>
        <v>144754654</v>
      </c>
      <c r="D110" s="15">
        <f>+D111</f>
        <v>0</v>
      </c>
      <c r="E110" s="55">
        <f>+E111</f>
        <v>144754654</v>
      </c>
      <c r="F110" s="79"/>
    </row>
    <row r="111" spans="1:6" s="36" customFormat="1" ht="13.5">
      <c r="A111" s="35" t="s">
        <v>120</v>
      </c>
      <c r="B111" s="20" t="s">
        <v>121</v>
      </c>
      <c r="C111" s="21">
        <f>SUM(C112:C114)</f>
        <v>144754654</v>
      </c>
      <c r="D111" s="21">
        <f>SUM(D112:D114)</f>
        <v>0</v>
      </c>
      <c r="E111" s="56">
        <f>SUM(E112:E114)</f>
        <v>144754654</v>
      </c>
      <c r="F111" s="80"/>
    </row>
    <row r="112" spans="1:6" s="36" customFormat="1" ht="13.5">
      <c r="A112" s="35" t="s">
        <v>122</v>
      </c>
      <c r="B112" s="20" t="s">
        <v>123</v>
      </c>
      <c r="C112" s="49">
        <v>144754654</v>
      </c>
      <c r="D112" s="49"/>
      <c r="E112" s="56">
        <f>+C112+D112</f>
        <v>144754654</v>
      </c>
      <c r="F112" s="80"/>
    </row>
    <row r="113" spans="1:6" s="36" customFormat="1" ht="13.5">
      <c r="A113" s="35" t="s">
        <v>124</v>
      </c>
      <c r="B113" s="20" t="s">
        <v>209</v>
      </c>
      <c r="C113" s="21">
        <v>0</v>
      </c>
      <c r="D113" s="21"/>
      <c r="E113" s="56">
        <f>+C113+D113</f>
        <v>0</v>
      </c>
      <c r="F113" s="80"/>
    </row>
    <row r="114" spans="1:6" s="36" customFormat="1" ht="13.5">
      <c r="A114" s="35" t="s">
        <v>125</v>
      </c>
      <c r="B114" s="20" t="s">
        <v>210</v>
      </c>
      <c r="C114" s="21">
        <v>0</v>
      </c>
      <c r="D114" s="21"/>
      <c r="E114" s="56">
        <f>+C114+D114</f>
        <v>0</v>
      </c>
      <c r="F114" s="80"/>
    </row>
    <row r="115" spans="1:6" s="32" customFormat="1" ht="13.5">
      <c r="A115" s="34" t="s">
        <v>126</v>
      </c>
      <c r="B115" s="14" t="s">
        <v>205</v>
      </c>
      <c r="C115" s="15">
        <f>+C116</f>
        <v>965519408</v>
      </c>
      <c r="D115" s="15">
        <f>+D116</f>
        <v>0</v>
      </c>
      <c r="E115" s="55">
        <f>+E116</f>
        <v>965519408</v>
      </c>
      <c r="F115" s="79"/>
    </row>
    <row r="116" spans="1:6" s="36" customFormat="1" ht="13.5">
      <c r="A116" s="35" t="s">
        <v>127</v>
      </c>
      <c r="B116" s="20" t="s">
        <v>205</v>
      </c>
      <c r="C116" s="21">
        <f>SUM(C117:C118)</f>
        <v>965519408</v>
      </c>
      <c r="D116" s="21">
        <f>SUM(D117:D118)</f>
        <v>0</v>
      </c>
      <c r="E116" s="56">
        <f>SUM(E117:E118)</f>
        <v>965519408</v>
      </c>
      <c r="F116" s="80"/>
    </row>
    <row r="117" spans="1:6" s="36" customFormat="1" ht="13.5">
      <c r="A117" s="35" t="s">
        <v>128</v>
      </c>
      <c r="B117" s="20" t="s">
        <v>206</v>
      </c>
      <c r="C117" s="49">
        <v>682047578</v>
      </c>
      <c r="D117" s="49"/>
      <c r="E117" s="56">
        <f>+C117+D117</f>
        <v>682047578</v>
      </c>
      <c r="F117" s="80"/>
    </row>
    <row r="118" spans="1:6" s="36" customFormat="1" ht="13.5">
      <c r="A118" s="35" t="s">
        <v>129</v>
      </c>
      <c r="B118" s="20" t="s">
        <v>207</v>
      </c>
      <c r="C118" s="49">
        <v>283471830</v>
      </c>
      <c r="D118" s="49"/>
      <c r="E118" s="56">
        <f>+C118+D118</f>
        <v>283471830</v>
      </c>
      <c r="F118" s="80"/>
    </row>
    <row r="119" spans="1:6" s="32" customFormat="1" ht="13.5">
      <c r="A119" s="34" t="s">
        <v>130</v>
      </c>
      <c r="B119" s="14" t="s">
        <v>131</v>
      </c>
      <c r="C119" s="15">
        <f aca="true" t="shared" si="3" ref="C119:E120">+C120</f>
        <v>1738253346</v>
      </c>
      <c r="D119" s="15">
        <f t="shared" si="3"/>
        <v>0</v>
      </c>
      <c r="E119" s="55">
        <f t="shared" si="3"/>
        <v>1738253346</v>
      </c>
      <c r="F119" s="79"/>
    </row>
    <row r="120" spans="1:6" s="36" customFormat="1" ht="13.5">
      <c r="A120" s="35" t="s">
        <v>132</v>
      </c>
      <c r="B120" s="20" t="s">
        <v>224</v>
      </c>
      <c r="C120" s="21">
        <f t="shared" si="3"/>
        <v>1738253346</v>
      </c>
      <c r="D120" s="21">
        <f t="shared" si="3"/>
        <v>0</v>
      </c>
      <c r="E120" s="56">
        <f t="shared" si="3"/>
        <v>1738253346</v>
      </c>
      <c r="F120" s="80"/>
    </row>
    <row r="121" spans="1:6" s="36" customFormat="1" ht="13.5">
      <c r="A121" s="35" t="s">
        <v>133</v>
      </c>
      <c r="B121" s="20" t="s">
        <v>208</v>
      </c>
      <c r="C121" s="50">
        <v>1738253346</v>
      </c>
      <c r="D121" s="50"/>
      <c r="E121" s="56">
        <f>+C121+D121</f>
        <v>1738253346</v>
      </c>
      <c r="F121" s="80"/>
    </row>
    <row r="122" spans="1:6" s="27" customFormat="1" ht="13.5">
      <c r="A122" s="66" t="s">
        <v>239</v>
      </c>
      <c r="B122" s="67" t="s">
        <v>281</v>
      </c>
      <c r="C122" s="68">
        <f>+C123+C127+C145</f>
        <v>67129157889</v>
      </c>
      <c r="D122" s="68">
        <f>+D123+D127+D145</f>
        <v>0</v>
      </c>
      <c r="E122" s="68">
        <f>+E123+E127+E145</f>
        <v>67129157889</v>
      </c>
      <c r="F122" s="76"/>
    </row>
    <row r="123" spans="1:6" s="27" customFormat="1" ht="13.5">
      <c r="A123" s="26" t="s">
        <v>240</v>
      </c>
      <c r="B123" s="14" t="s">
        <v>241</v>
      </c>
      <c r="C123" s="15">
        <f aca="true" t="shared" si="4" ref="C123:D125">+C124</f>
        <v>367951224</v>
      </c>
      <c r="D123" s="15">
        <f t="shared" si="4"/>
        <v>0</v>
      </c>
      <c r="E123" s="55">
        <f aca="true" t="shared" si="5" ref="E123:E156">+C123+D123</f>
        <v>367951224</v>
      </c>
      <c r="F123" s="76"/>
    </row>
    <row r="124" spans="1:7" s="25" customFormat="1" ht="13.5">
      <c r="A124" s="24" t="s">
        <v>242</v>
      </c>
      <c r="B124" s="20" t="s">
        <v>282</v>
      </c>
      <c r="C124" s="21">
        <f t="shared" si="4"/>
        <v>367951224</v>
      </c>
      <c r="D124" s="21">
        <f t="shared" si="4"/>
        <v>0</v>
      </c>
      <c r="E124" s="56">
        <f t="shared" si="5"/>
        <v>367951224</v>
      </c>
      <c r="F124" s="75"/>
      <c r="G124" s="65"/>
    </row>
    <row r="125" spans="1:7" s="25" customFormat="1" ht="13.5">
      <c r="A125" s="24" t="s">
        <v>243</v>
      </c>
      <c r="B125" s="20" t="s">
        <v>283</v>
      </c>
      <c r="C125" s="21">
        <f t="shared" si="4"/>
        <v>367951224</v>
      </c>
      <c r="D125" s="21">
        <f t="shared" si="4"/>
        <v>0</v>
      </c>
      <c r="E125" s="56">
        <f t="shared" si="5"/>
        <v>367951224</v>
      </c>
      <c r="F125" s="75"/>
      <c r="G125" s="65"/>
    </row>
    <row r="126" spans="1:7" s="25" customFormat="1" ht="13.5">
      <c r="A126" s="24" t="s">
        <v>244</v>
      </c>
      <c r="B126" s="20" t="s">
        <v>284</v>
      </c>
      <c r="C126" s="21">
        <v>367951224</v>
      </c>
      <c r="D126" s="21"/>
      <c r="E126" s="56">
        <f t="shared" si="5"/>
        <v>367951224</v>
      </c>
      <c r="F126" s="75"/>
      <c r="G126" s="65"/>
    </row>
    <row r="127" spans="1:7" s="27" customFormat="1" ht="13.5">
      <c r="A127" s="26" t="s">
        <v>245</v>
      </c>
      <c r="B127" s="14" t="s">
        <v>246</v>
      </c>
      <c r="C127" s="15">
        <f>+C128+C131+C140</f>
        <v>54818598965</v>
      </c>
      <c r="D127" s="15">
        <f>+D128+D131+D140</f>
        <v>0</v>
      </c>
      <c r="E127" s="15">
        <f>+E128+E131+E140</f>
        <v>54818598965</v>
      </c>
      <c r="F127" s="76"/>
      <c r="G127" s="65"/>
    </row>
    <row r="128" spans="1:7" s="25" customFormat="1" ht="13.5">
      <c r="A128" s="24" t="s">
        <v>247</v>
      </c>
      <c r="B128" s="20" t="s">
        <v>285</v>
      </c>
      <c r="C128" s="21">
        <f aca="true" t="shared" si="6" ref="C128:E129">+C129</f>
        <v>9202587596</v>
      </c>
      <c r="D128" s="21">
        <f t="shared" si="6"/>
        <v>0</v>
      </c>
      <c r="E128" s="21">
        <f t="shared" si="6"/>
        <v>9202587596</v>
      </c>
      <c r="F128" s="75"/>
      <c r="G128" s="65"/>
    </row>
    <row r="129" spans="1:7" s="25" customFormat="1" ht="13.5">
      <c r="A129" s="24" t="s">
        <v>248</v>
      </c>
      <c r="B129" s="20" t="s">
        <v>286</v>
      </c>
      <c r="C129" s="21">
        <f t="shared" si="6"/>
        <v>9202587596</v>
      </c>
      <c r="D129" s="21">
        <f t="shared" si="6"/>
        <v>0</v>
      </c>
      <c r="E129" s="21">
        <f t="shared" si="6"/>
        <v>9202587596</v>
      </c>
      <c r="F129" s="75"/>
      <c r="G129" s="65"/>
    </row>
    <row r="130" spans="1:7" s="25" customFormat="1" ht="13.5">
      <c r="A130" s="24" t="s">
        <v>249</v>
      </c>
      <c r="B130" s="20" t="s">
        <v>287</v>
      </c>
      <c r="C130" s="21">
        <v>9202587596</v>
      </c>
      <c r="D130" s="21"/>
      <c r="E130" s="56">
        <f t="shared" si="5"/>
        <v>9202587596</v>
      </c>
      <c r="F130" s="75"/>
      <c r="G130" s="65"/>
    </row>
    <row r="131" spans="1:7" s="25" customFormat="1" ht="13.5">
      <c r="A131" s="24" t="s">
        <v>250</v>
      </c>
      <c r="B131" s="20" t="s">
        <v>251</v>
      </c>
      <c r="C131" s="21">
        <f>+C132+C134+C136+C138</f>
        <v>38850824879</v>
      </c>
      <c r="D131" s="21">
        <f>+D132+D134+D136+D138</f>
        <v>0</v>
      </c>
      <c r="E131" s="21">
        <f>+E132+E134+E136+E138</f>
        <v>38850824879</v>
      </c>
      <c r="F131" s="75"/>
      <c r="G131" s="65"/>
    </row>
    <row r="132" spans="1:7" s="25" customFormat="1" ht="13.5">
      <c r="A132" s="24" t="s">
        <v>252</v>
      </c>
      <c r="B132" s="20" t="s">
        <v>253</v>
      </c>
      <c r="C132" s="21">
        <f>+C133</f>
        <v>15769338165</v>
      </c>
      <c r="D132" s="21">
        <f>+D133</f>
        <v>0</v>
      </c>
      <c r="E132" s="21">
        <f>+E133</f>
        <v>15769338165</v>
      </c>
      <c r="F132" s="75"/>
      <c r="G132" s="65"/>
    </row>
    <row r="133" spans="1:7" s="25" customFormat="1" ht="13.5">
      <c r="A133" s="24" t="s">
        <v>254</v>
      </c>
      <c r="B133" s="20" t="s">
        <v>255</v>
      </c>
      <c r="C133" s="21">
        <v>15769338165</v>
      </c>
      <c r="D133" s="21"/>
      <c r="E133" s="56">
        <f t="shared" si="5"/>
        <v>15769338165</v>
      </c>
      <c r="F133" s="75"/>
      <c r="G133" s="65"/>
    </row>
    <row r="134" spans="1:7" s="25" customFormat="1" ht="13.5">
      <c r="A134" s="24" t="s">
        <v>256</v>
      </c>
      <c r="B134" s="20" t="s">
        <v>288</v>
      </c>
      <c r="C134" s="21">
        <f>+C135</f>
        <v>2667676020</v>
      </c>
      <c r="D134" s="21">
        <f>+D135</f>
        <v>0</v>
      </c>
      <c r="E134" s="21">
        <f>+E135</f>
        <v>2667676020</v>
      </c>
      <c r="F134" s="75"/>
      <c r="G134" s="65"/>
    </row>
    <row r="135" spans="1:7" s="25" customFormat="1" ht="13.5">
      <c r="A135" s="24" t="s">
        <v>257</v>
      </c>
      <c r="B135" s="20" t="s">
        <v>255</v>
      </c>
      <c r="C135" s="21">
        <v>2667676020</v>
      </c>
      <c r="D135" s="21"/>
      <c r="E135" s="56">
        <f t="shared" si="5"/>
        <v>2667676020</v>
      </c>
      <c r="F135" s="75"/>
      <c r="G135" s="65"/>
    </row>
    <row r="136" spans="1:7" s="25" customFormat="1" ht="13.5">
      <c r="A136" s="24" t="s">
        <v>258</v>
      </c>
      <c r="B136" s="20" t="s">
        <v>289</v>
      </c>
      <c r="C136" s="21">
        <f>+C137</f>
        <v>19152263641</v>
      </c>
      <c r="D136" s="21">
        <f>+D137</f>
        <v>0</v>
      </c>
      <c r="E136" s="21">
        <f>+E137</f>
        <v>19152263641</v>
      </c>
      <c r="F136" s="75"/>
      <c r="G136" s="65"/>
    </row>
    <row r="137" spans="1:7" s="25" customFormat="1" ht="13.5">
      <c r="A137" s="24" t="s">
        <v>259</v>
      </c>
      <c r="B137" s="20" t="s">
        <v>255</v>
      </c>
      <c r="C137" s="21">
        <v>19152263641</v>
      </c>
      <c r="D137" s="21"/>
      <c r="E137" s="56">
        <f t="shared" si="5"/>
        <v>19152263641</v>
      </c>
      <c r="F137" s="75"/>
      <c r="G137" s="65"/>
    </row>
    <row r="138" spans="1:7" s="25" customFormat="1" ht="13.5">
      <c r="A138" s="24" t="s">
        <v>260</v>
      </c>
      <c r="B138" s="20" t="s">
        <v>290</v>
      </c>
      <c r="C138" s="21">
        <f>+C139</f>
        <v>1261547053</v>
      </c>
      <c r="D138" s="21">
        <f>+D139</f>
        <v>0</v>
      </c>
      <c r="E138" s="21">
        <f>+E139</f>
        <v>1261547053</v>
      </c>
      <c r="F138" s="75"/>
      <c r="G138" s="65"/>
    </row>
    <row r="139" spans="1:7" s="25" customFormat="1" ht="13.5">
      <c r="A139" s="24" t="s">
        <v>261</v>
      </c>
      <c r="B139" s="20" t="s">
        <v>255</v>
      </c>
      <c r="C139" s="21">
        <v>1261547053</v>
      </c>
      <c r="D139" s="21"/>
      <c r="E139" s="56">
        <f t="shared" si="5"/>
        <v>1261547053</v>
      </c>
      <c r="F139" s="75"/>
      <c r="G139" s="65"/>
    </row>
    <row r="140" spans="1:7" s="25" customFormat="1" ht="13.5">
      <c r="A140" s="24" t="s">
        <v>262</v>
      </c>
      <c r="B140" s="20" t="s">
        <v>291</v>
      </c>
      <c r="C140" s="21">
        <v>6765186490</v>
      </c>
      <c r="D140" s="21"/>
      <c r="E140" s="56">
        <f t="shared" si="5"/>
        <v>6765186490</v>
      </c>
      <c r="F140" s="75"/>
      <c r="G140" s="65"/>
    </row>
    <row r="141" spans="1:7" s="25" customFormat="1" ht="13.5">
      <c r="A141" s="24" t="s">
        <v>263</v>
      </c>
      <c r="B141" s="20" t="s">
        <v>292</v>
      </c>
      <c r="C141" s="21">
        <v>1643433817</v>
      </c>
      <c r="D141" s="21"/>
      <c r="E141" s="56">
        <f t="shared" si="5"/>
        <v>1643433817</v>
      </c>
      <c r="F141" s="75"/>
      <c r="G141" s="65"/>
    </row>
    <row r="142" spans="1:7" s="25" customFormat="1" ht="13.5">
      <c r="A142" s="24" t="s">
        <v>264</v>
      </c>
      <c r="B142" s="20" t="s">
        <v>265</v>
      </c>
      <c r="C142" s="21">
        <v>1643433817</v>
      </c>
      <c r="D142" s="21"/>
      <c r="E142" s="56">
        <f t="shared" si="5"/>
        <v>1643433817</v>
      </c>
      <c r="F142" s="75"/>
      <c r="G142" s="65"/>
    </row>
    <row r="143" spans="1:7" s="25" customFormat="1" ht="13.5">
      <c r="A143" s="24" t="s">
        <v>266</v>
      </c>
      <c r="B143" s="20" t="s">
        <v>293</v>
      </c>
      <c r="C143" s="21">
        <v>5121752673</v>
      </c>
      <c r="D143" s="21"/>
      <c r="E143" s="56">
        <f t="shared" si="5"/>
        <v>5121752673</v>
      </c>
      <c r="F143" s="75"/>
      <c r="G143" s="65"/>
    </row>
    <row r="144" spans="1:7" s="25" customFormat="1" ht="13.5">
      <c r="A144" s="24" t="s">
        <v>267</v>
      </c>
      <c r="B144" s="20" t="s">
        <v>265</v>
      </c>
      <c r="C144" s="21">
        <v>5121752673</v>
      </c>
      <c r="D144" s="21"/>
      <c r="E144" s="56">
        <f t="shared" si="5"/>
        <v>5121752673</v>
      </c>
      <c r="F144" s="75"/>
      <c r="G144" s="65"/>
    </row>
    <row r="145" spans="1:7" s="25" customFormat="1" ht="13.5">
      <c r="A145" s="24" t="s">
        <v>268</v>
      </c>
      <c r="B145" s="20" t="s">
        <v>303</v>
      </c>
      <c r="C145" s="21">
        <v>11942607700</v>
      </c>
      <c r="D145" s="21"/>
      <c r="E145" s="56">
        <f t="shared" si="5"/>
        <v>11942607700</v>
      </c>
      <c r="F145" s="75"/>
      <c r="G145" s="65"/>
    </row>
    <row r="146" spans="1:7" s="25" customFormat="1" ht="13.5">
      <c r="A146" s="24" t="s">
        <v>269</v>
      </c>
      <c r="B146" s="20" t="s">
        <v>294</v>
      </c>
      <c r="C146" s="21">
        <v>5214356749</v>
      </c>
      <c r="D146" s="21"/>
      <c r="E146" s="56">
        <f t="shared" si="5"/>
        <v>5214356749</v>
      </c>
      <c r="F146" s="75"/>
      <c r="G146" s="65"/>
    </row>
    <row r="147" spans="1:7" s="25" customFormat="1" ht="13.5">
      <c r="A147" s="24" t="s">
        <v>270</v>
      </c>
      <c r="B147" s="20" t="s">
        <v>295</v>
      </c>
      <c r="C147" s="21">
        <v>3364125475</v>
      </c>
      <c r="D147" s="21"/>
      <c r="E147" s="56">
        <f t="shared" si="5"/>
        <v>3364125475</v>
      </c>
      <c r="F147" s="75"/>
      <c r="G147" s="65"/>
    </row>
    <row r="148" spans="1:7" s="25" customFormat="1" ht="13.5">
      <c r="A148" s="24" t="s">
        <v>271</v>
      </c>
      <c r="B148" s="20" t="s">
        <v>296</v>
      </c>
      <c r="C148" s="21">
        <v>3364125475</v>
      </c>
      <c r="D148" s="21"/>
      <c r="E148" s="56">
        <f t="shared" si="5"/>
        <v>3364125475</v>
      </c>
      <c r="F148" s="75"/>
      <c r="G148" s="65"/>
    </row>
    <row r="149" spans="1:7" s="25" customFormat="1" ht="13.5">
      <c r="A149" s="24" t="s">
        <v>272</v>
      </c>
      <c r="B149" s="20" t="s">
        <v>300</v>
      </c>
      <c r="C149" s="21">
        <v>1850231274</v>
      </c>
      <c r="D149" s="21"/>
      <c r="E149" s="56">
        <f t="shared" si="5"/>
        <v>1850231274</v>
      </c>
      <c r="F149" s="75"/>
      <c r="G149" s="65"/>
    </row>
    <row r="150" spans="1:7" s="25" customFormat="1" ht="13.5">
      <c r="A150" s="24" t="s">
        <v>273</v>
      </c>
      <c r="B150" s="20" t="s">
        <v>296</v>
      </c>
      <c r="C150" s="21">
        <v>1850231274</v>
      </c>
      <c r="D150" s="21"/>
      <c r="E150" s="56">
        <f t="shared" si="5"/>
        <v>1850231274</v>
      </c>
      <c r="F150" s="75"/>
      <c r="G150" s="65"/>
    </row>
    <row r="151" spans="1:7" s="25" customFormat="1" ht="13.5">
      <c r="A151" s="24" t="s">
        <v>274</v>
      </c>
      <c r="B151" s="20" t="s">
        <v>297</v>
      </c>
      <c r="C151" s="21">
        <v>1682062738</v>
      </c>
      <c r="D151" s="21"/>
      <c r="E151" s="56">
        <f t="shared" si="5"/>
        <v>1682062738</v>
      </c>
      <c r="F151" s="75"/>
      <c r="G151" s="65"/>
    </row>
    <row r="152" spans="1:7" s="25" customFormat="1" ht="13.5">
      <c r="A152" s="24" t="s">
        <v>275</v>
      </c>
      <c r="B152" s="20" t="s">
        <v>276</v>
      </c>
      <c r="C152" s="21">
        <v>1682062738</v>
      </c>
      <c r="D152" s="21"/>
      <c r="E152" s="56">
        <f t="shared" si="5"/>
        <v>1682062738</v>
      </c>
      <c r="F152" s="75"/>
      <c r="G152" s="65"/>
    </row>
    <row r="153" spans="1:7" s="25" customFormat="1" ht="13.5">
      <c r="A153" s="24" t="s">
        <v>277</v>
      </c>
      <c r="B153" s="20" t="s">
        <v>298</v>
      </c>
      <c r="C153" s="21">
        <v>1682062738</v>
      </c>
      <c r="D153" s="21"/>
      <c r="E153" s="56">
        <f t="shared" si="5"/>
        <v>1682062738</v>
      </c>
      <c r="F153" s="75"/>
      <c r="G153" s="65"/>
    </row>
    <row r="154" spans="1:7" s="25" customFormat="1" ht="13.5">
      <c r="A154" s="24" t="s">
        <v>278</v>
      </c>
      <c r="B154" s="20" t="s">
        <v>301</v>
      </c>
      <c r="C154" s="21">
        <v>5046188213</v>
      </c>
      <c r="D154" s="21"/>
      <c r="E154" s="56">
        <f t="shared" si="5"/>
        <v>5046188213</v>
      </c>
      <c r="F154" s="75"/>
      <c r="G154" s="65"/>
    </row>
    <row r="155" spans="1:7" s="25" customFormat="1" ht="13.5">
      <c r="A155" s="24" t="s">
        <v>279</v>
      </c>
      <c r="B155" s="20" t="s">
        <v>302</v>
      </c>
      <c r="C155" s="21">
        <v>5046188213</v>
      </c>
      <c r="D155" s="21"/>
      <c r="E155" s="56">
        <f t="shared" si="5"/>
        <v>5046188213</v>
      </c>
      <c r="F155" s="75"/>
      <c r="G155" s="65"/>
    </row>
    <row r="156" spans="1:7" s="25" customFormat="1" ht="13.5">
      <c r="A156" s="24" t="s">
        <v>280</v>
      </c>
      <c r="B156" s="20" t="s">
        <v>299</v>
      </c>
      <c r="C156" s="21">
        <v>5046188213</v>
      </c>
      <c r="D156" s="21"/>
      <c r="E156" s="56">
        <f t="shared" si="5"/>
        <v>5046188213</v>
      </c>
      <c r="F156" s="75"/>
      <c r="G156" s="65"/>
    </row>
    <row r="157" spans="1:7" s="13" customFormat="1" ht="13.5">
      <c r="A157" s="37" t="s">
        <v>135</v>
      </c>
      <c r="B157" s="37" t="s">
        <v>134</v>
      </c>
      <c r="C157" s="38">
        <f>+C158</f>
        <v>2404787640</v>
      </c>
      <c r="D157" s="38">
        <f>+D158</f>
        <v>0</v>
      </c>
      <c r="E157" s="59">
        <f>+E158</f>
        <v>2404787640</v>
      </c>
      <c r="F157" s="81"/>
      <c r="G157" s="65"/>
    </row>
    <row r="158" spans="1:7" ht="13.5">
      <c r="A158" s="39" t="s">
        <v>135</v>
      </c>
      <c r="B158" s="39" t="s">
        <v>134</v>
      </c>
      <c r="C158" s="40">
        <v>2404787640</v>
      </c>
      <c r="D158" s="40"/>
      <c r="E158" s="56">
        <f>+C158+D158</f>
        <v>2404787640</v>
      </c>
      <c r="G158" s="65"/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7">
      <pane xSplit="2" ySplit="1" topLeftCell="C125" activePane="bottomRight" state="frozen"/>
      <selection pane="topLeft" activeCell="A7" sqref="A7"/>
      <selection pane="topRight" activeCell="C7" sqref="C7"/>
      <selection pane="bottomLeft" activeCell="A8" sqref="A8"/>
      <selection pane="bottomRight" activeCell="E128" sqref="E128"/>
    </sheetView>
  </sheetViews>
  <sheetFormatPr defaultColWidth="11.421875" defaultRowHeight="15"/>
  <cols>
    <col min="1" max="1" width="24.8515625" style="6" customWidth="1"/>
    <col min="2" max="2" width="48.7109375" style="6" customWidth="1"/>
    <col min="3" max="3" width="19.57421875" style="45" bestFit="1" customWidth="1"/>
    <col min="4" max="4" width="20.7109375" style="6" customWidth="1"/>
    <col min="5" max="5" width="19.7109375" style="62" bestFit="1" customWidth="1"/>
    <col min="6" max="6" width="5.28125" style="70" bestFit="1" customWidth="1"/>
    <col min="7" max="7" width="13.7109375" style="6" bestFit="1" customWidth="1"/>
    <col min="8" max="16384" width="11.57421875" style="6" customWidth="1"/>
  </cols>
  <sheetData>
    <row r="1" spans="1:5" ht="13.5">
      <c r="A1" s="3"/>
      <c r="B1" s="4"/>
      <c r="C1" s="5"/>
      <c r="D1" s="4"/>
      <c r="E1" s="51"/>
    </row>
    <row r="2" spans="1:5" ht="13.5">
      <c r="A2" s="7"/>
      <c r="B2" s="8"/>
      <c r="C2" s="9"/>
      <c r="D2" s="8"/>
      <c r="E2" s="52"/>
    </row>
    <row r="3" spans="1:5" ht="13.5">
      <c r="A3" s="7"/>
      <c r="B3" s="8"/>
      <c r="C3" s="9"/>
      <c r="D3" s="8"/>
      <c r="E3" s="52"/>
    </row>
    <row r="4" spans="1:5" ht="13.5">
      <c r="A4" s="7"/>
      <c r="B4" s="8"/>
      <c r="C4" s="9"/>
      <c r="D4" s="8"/>
      <c r="E4" s="52"/>
    </row>
    <row r="5" spans="1:5" ht="15">
      <c r="A5" s="7"/>
      <c r="B5" s="91" t="s">
        <v>305</v>
      </c>
      <c r="C5" s="91"/>
      <c r="D5" s="91"/>
      <c r="E5" s="92"/>
    </row>
    <row r="6" spans="1:5" ht="13.5">
      <c r="A6" s="10"/>
      <c r="B6" s="11"/>
      <c r="C6" s="12"/>
      <c r="D6" s="11"/>
      <c r="E6" s="53"/>
    </row>
    <row r="7" spans="1:6" s="47" customFormat="1" ht="45" customHeight="1">
      <c r="A7" s="46" t="s">
        <v>165</v>
      </c>
      <c r="B7" s="46" t="s">
        <v>166</v>
      </c>
      <c r="C7" s="46" t="s">
        <v>167</v>
      </c>
      <c r="D7" s="46" t="s">
        <v>227</v>
      </c>
      <c r="E7" s="54" t="s">
        <v>228</v>
      </c>
      <c r="F7" s="71"/>
    </row>
    <row r="8" spans="1:6" s="17" customFormat="1" ht="13.5">
      <c r="A8" s="14" t="s">
        <v>136</v>
      </c>
      <c r="B8" s="14" t="s">
        <v>0</v>
      </c>
      <c r="C8" s="15">
        <f>+C9+C73</f>
        <v>109700754000</v>
      </c>
      <c r="D8" s="15">
        <f>+D9+D73</f>
        <v>0</v>
      </c>
      <c r="E8" s="55">
        <f>+E9+E73</f>
        <v>109700754000</v>
      </c>
      <c r="F8" s="72">
        <f>+E8-ENERO!C8</f>
        <v>0</v>
      </c>
    </row>
    <row r="9" spans="1:6" s="17" customFormat="1" ht="13.5">
      <c r="A9" s="18" t="s">
        <v>215</v>
      </c>
      <c r="B9" s="14" t="s">
        <v>1</v>
      </c>
      <c r="C9" s="15">
        <f>+C10+C46+C72</f>
        <v>25159411000</v>
      </c>
      <c r="D9" s="15">
        <f>+D10+D46+D72</f>
        <v>0</v>
      </c>
      <c r="E9" s="55">
        <f>+E10+E46+E72</f>
        <v>25159411000</v>
      </c>
      <c r="F9" s="72"/>
    </row>
    <row r="10" spans="1:6" s="17" customFormat="1" ht="13.5">
      <c r="A10" s="19" t="s">
        <v>216</v>
      </c>
      <c r="B10" s="14" t="s">
        <v>2</v>
      </c>
      <c r="C10" s="15">
        <f>+C11+C27+C31</f>
        <v>18959411000</v>
      </c>
      <c r="D10" s="15">
        <f>+D11+D27+D31</f>
        <v>-905333</v>
      </c>
      <c r="E10" s="55">
        <f>+E11+E27+E31</f>
        <v>18958505667</v>
      </c>
      <c r="F10" s="73" t="s">
        <v>170</v>
      </c>
    </row>
    <row r="11" spans="1:6" s="17" customFormat="1" ht="13.5">
      <c r="A11" s="14" t="s">
        <v>3</v>
      </c>
      <c r="B11" s="14" t="s">
        <v>139</v>
      </c>
      <c r="C11" s="15">
        <f>SUM(C12:C26)</f>
        <v>11557881000</v>
      </c>
      <c r="D11" s="15">
        <f>SUM(D12:D26)</f>
        <v>0</v>
      </c>
      <c r="E11" s="55">
        <f>SUM(E12:E26)</f>
        <v>11557881000</v>
      </c>
      <c r="F11" s="73"/>
    </row>
    <row r="12" spans="1:6" s="22" customFormat="1" ht="13.5">
      <c r="A12" s="20" t="s">
        <v>4</v>
      </c>
      <c r="B12" s="20" t="s">
        <v>140</v>
      </c>
      <c r="C12" s="49">
        <v>5968143000</v>
      </c>
      <c r="D12" s="21"/>
      <c r="E12" s="56">
        <f aca="true" t="shared" si="0" ref="E12:E26">+C12+D12</f>
        <v>5968143000</v>
      </c>
      <c r="F12" s="74"/>
    </row>
    <row r="13" spans="1:6" s="22" customFormat="1" ht="13.5">
      <c r="A13" s="20" t="s">
        <v>5</v>
      </c>
      <c r="B13" s="20" t="s">
        <v>141</v>
      </c>
      <c r="C13" s="49">
        <v>467358000</v>
      </c>
      <c r="D13" s="21"/>
      <c r="E13" s="56">
        <f t="shared" si="0"/>
        <v>467358000</v>
      </c>
      <c r="F13" s="74"/>
    </row>
    <row r="14" spans="1:6" s="22" customFormat="1" ht="13.5">
      <c r="A14" s="20" t="s">
        <v>6</v>
      </c>
      <c r="B14" s="20" t="s">
        <v>142</v>
      </c>
      <c r="C14" s="49">
        <v>396452000</v>
      </c>
      <c r="D14" s="21">
        <v>-7500000</v>
      </c>
      <c r="E14" s="56">
        <f t="shared" si="0"/>
        <v>388952000</v>
      </c>
      <c r="F14" s="74"/>
    </row>
    <row r="15" spans="1:6" s="22" customFormat="1" ht="13.5">
      <c r="A15" s="20" t="s">
        <v>7</v>
      </c>
      <c r="B15" s="20" t="s">
        <v>8</v>
      </c>
      <c r="C15" s="49">
        <v>4706000</v>
      </c>
      <c r="D15" s="21"/>
      <c r="E15" s="56">
        <f t="shared" si="0"/>
        <v>4706000</v>
      </c>
      <c r="F15" s="74"/>
    </row>
    <row r="16" spans="1:6" s="22" customFormat="1" ht="13.5">
      <c r="A16" s="20" t="s">
        <v>9</v>
      </c>
      <c r="B16" s="20" t="s">
        <v>143</v>
      </c>
      <c r="C16" s="49">
        <v>13926000</v>
      </c>
      <c r="D16" s="21"/>
      <c r="E16" s="56">
        <f t="shared" si="0"/>
        <v>13926000</v>
      </c>
      <c r="F16" s="74"/>
    </row>
    <row r="17" spans="1:6" s="22" customFormat="1" ht="13.5">
      <c r="A17" s="20" t="s">
        <v>10</v>
      </c>
      <c r="B17" s="20" t="s">
        <v>144</v>
      </c>
      <c r="C17" s="49">
        <v>199202000</v>
      </c>
      <c r="D17" s="21"/>
      <c r="E17" s="56">
        <f t="shared" si="0"/>
        <v>199202000</v>
      </c>
      <c r="F17" s="74"/>
    </row>
    <row r="18" spans="1:6" s="22" customFormat="1" ht="13.5">
      <c r="A18" s="20" t="s">
        <v>11</v>
      </c>
      <c r="B18" s="20" t="s">
        <v>12</v>
      </c>
      <c r="C18" s="49">
        <v>967437000</v>
      </c>
      <c r="D18" s="21"/>
      <c r="E18" s="56">
        <f t="shared" si="0"/>
        <v>967437000</v>
      </c>
      <c r="F18" s="74"/>
    </row>
    <row r="19" spans="1:6" s="22" customFormat="1" ht="13.5">
      <c r="A19" s="20" t="s">
        <v>13</v>
      </c>
      <c r="B19" s="20" t="s">
        <v>14</v>
      </c>
      <c r="C19" s="49">
        <v>836714000</v>
      </c>
      <c r="D19" s="21"/>
      <c r="E19" s="56">
        <f t="shared" si="0"/>
        <v>836714000</v>
      </c>
      <c r="F19" s="74"/>
    </row>
    <row r="20" spans="1:6" s="22" customFormat="1" ht="13.5">
      <c r="A20" s="20" t="s">
        <v>15</v>
      </c>
      <c r="B20" s="20" t="s">
        <v>16</v>
      </c>
      <c r="C20" s="49">
        <v>327720000</v>
      </c>
      <c r="D20" s="21"/>
      <c r="E20" s="56">
        <f t="shared" si="0"/>
        <v>327720000</v>
      </c>
      <c r="F20" s="74"/>
    </row>
    <row r="21" spans="1:7" s="25" customFormat="1" ht="13.5">
      <c r="A21" s="24" t="s">
        <v>17</v>
      </c>
      <c r="B21" s="20" t="s">
        <v>145</v>
      </c>
      <c r="C21" s="49">
        <v>1791235000</v>
      </c>
      <c r="D21" s="21"/>
      <c r="E21" s="56">
        <f t="shared" si="0"/>
        <v>1791235000</v>
      </c>
      <c r="F21" s="75"/>
      <c r="G21" s="64"/>
    </row>
    <row r="22" spans="1:6" s="25" customFormat="1" ht="13.5">
      <c r="A22" s="24" t="s">
        <v>18</v>
      </c>
      <c r="B22" s="20" t="s">
        <v>19</v>
      </c>
      <c r="C22" s="49">
        <v>216472000</v>
      </c>
      <c r="D22" s="21"/>
      <c r="E22" s="56">
        <f t="shared" si="0"/>
        <v>216472000</v>
      </c>
      <c r="F22" s="75"/>
    </row>
    <row r="23" spans="1:6" s="25" customFormat="1" ht="13.5">
      <c r="A23" s="24" t="s">
        <v>20</v>
      </c>
      <c r="B23" s="20" t="s">
        <v>21</v>
      </c>
      <c r="C23" s="49">
        <v>5240000</v>
      </c>
      <c r="D23" s="21"/>
      <c r="E23" s="56">
        <f t="shared" si="0"/>
        <v>5240000</v>
      </c>
      <c r="F23" s="75"/>
    </row>
    <row r="24" spans="1:6" s="25" customFormat="1" ht="13.5">
      <c r="A24" s="24" t="s">
        <v>171</v>
      </c>
      <c r="B24" s="20" t="s">
        <v>172</v>
      </c>
      <c r="C24" s="49">
        <v>226639000</v>
      </c>
      <c r="D24" s="21">
        <v>7500000</v>
      </c>
      <c r="E24" s="56">
        <f t="shared" si="0"/>
        <v>234139000</v>
      </c>
      <c r="F24" s="75"/>
    </row>
    <row r="25" spans="1:6" s="25" customFormat="1" ht="13.5">
      <c r="A25" s="24" t="s">
        <v>22</v>
      </c>
      <c r="B25" s="20" t="s">
        <v>146</v>
      </c>
      <c r="C25" s="49">
        <v>33185000</v>
      </c>
      <c r="D25" s="21"/>
      <c r="E25" s="56">
        <f t="shared" si="0"/>
        <v>33185000</v>
      </c>
      <c r="F25" s="75"/>
    </row>
    <row r="26" spans="1:6" s="25" customFormat="1" ht="13.5">
      <c r="A26" s="24" t="s">
        <v>23</v>
      </c>
      <c r="B26" s="20" t="s">
        <v>147</v>
      </c>
      <c r="C26" s="49">
        <v>103452000</v>
      </c>
      <c r="D26" s="21"/>
      <c r="E26" s="56">
        <f t="shared" si="0"/>
        <v>103452000</v>
      </c>
      <c r="F26" s="75"/>
    </row>
    <row r="27" spans="1:6" s="27" customFormat="1" ht="13.5">
      <c r="A27" s="26" t="s">
        <v>24</v>
      </c>
      <c r="B27" s="14" t="s">
        <v>25</v>
      </c>
      <c r="C27" s="15">
        <f>+C29+C30</f>
        <v>3455510000</v>
      </c>
      <c r="D27" s="15">
        <f>+D29+D30</f>
        <v>-905333</v>
      </c>
      <c r="E27" s="57">
        <f>+E29+E30</f>
        <v>3454604667</v>
      </c>
      <c r="F27" s="76"/>
    </row>
    <row r="28" spans="1:6" s="25" customFormat="1" ht="13.5">
      <c r="A28" s="24" t="s">
        <v>26</v>
      </c>
      <c r="B28" s="20" t="s">
        <v>27</v>
      </c>
      <c r="C28" s="21">
        <f>+C29</f>
        <v>2695000000</v>
      </c>
      <c r="D28" s="21">
        <f>+D29</f>
        <v>-905333</v>
      </c>
      <c r="E28" s="58">
        <f>+E29</f>
        <v>2694094667</v>
      </c>
      <c r="F28" s="75"/>
    </row>
    <row r="29" spans="1:6" s="25" customFormat="1" ht="13.5">
      <c r="A29" s="24" t="s">
        <v>28</v>
      </c>
      <c r="B29" s="20" t="s">
        <v>29</v>
      </c>
      <c r="C29" s="49">
        <v>2695000000</v>
      </c>
      <c r="D29" s="21">
        <v>-905333</v>
      </c>
      <c r="E29" s="56">
        <f>+C29+D29</f>
        <v>2694094667</v>
      </c>
      <c r="F29" s="75"/>
    </row>
    <row r="30" spans="1:6" s="25" customFormat="1" ht="13.5">
      <c r="A30" s="24" t="s">
        <v>30</v>
      </c>
      <c r="B30" s="20" t="s">
        <v>148</v>
      </c>
      <c r="C30" s="49">
        <v>760510000</v>
      </c>
      <c r="D30" s="21"/>
      <c r="E30" s="56">
        <f>+C30+D30</f>
        <v>760510000</v>
      </c>
      <c r="F30" s="75"/>
    </row>
    <row r="31" spans="1:6" s="27" customFormat="1" ht="13.5">
      <c r="A31" s="26" t="s">
        <v>31</v>
      </c>
      <c r="B31" s="14" t="s">
        <v>149</v>
      </c>
      <c r="C31" s="15">
        <f>+C32+C38</f>
        <v>3946020000</v>
      </c>
      <c r="D31" s="15">
        <f>+D32+D38</f>
        <v>0</v>
      </c>
      <c r="E31" s="57">
        <f>+E32+E38</f>
        <v>3946020000</v>
      </c>
      <c r="F31" s="76"/>
    </row>
    <row r="32" spans="1:6" s="27" customFormat="1" ht="13.5">
      <c r="A32" s="26" t="s">
        <v>32</v>
      </c>
      <c r="B32" s="14" t="s">
        <v>33</v>
      </c>
      <c r="C32" s="15">
        <f>SUM(C33:C37)</f>
        <v>2449481000</v>
      </c>
      <c r="D32" s="15">
        <f>SUM(D33:D37)</f>
        <v>0</v>
      </c>
      <c r="E32" s="57">
        <f>SUM(E33:E37)</f>
        <v>2449481000</v>
      </c>
      <c r="F32" s="76"/>
    </row>
    <row r="33" spans="1:6" s="25" customFormat="1" ht="13.5">
      <c r="A33" s="24" t="s">
        <v>34</v>
      </c>
      <c r="B33" s="20" t="s">
        <v>150</v>
      </c>
      <c r="C33" s="49">
        <v>597764000</v>
      </c>
      <c r="D33" s="21"/>
      <c r="E33" s="56">
        <f>+C33+D33</f>
        <v>597764000</v>
      </c>
      <c r="F33" s="75"/>
    </row>
    <row r="34" spans="1:6" s="25" customFormat="1" ht="13.5">
      <c r="A34" s="24" t="s">
        <v>35</v>
      </c>
      <c r="B34" s="20" t="s">
        <v>36</v>
      </c>
      <c r="C34" s="49">
        <v>575307000</v>
      </c>
      <c r="D34" s="21"/>
      <c r="E34" s="56">
        <f>+C34+D34</f>
        <v>575307000</v>
      </c>
      <c r="F34" s="75"/>
    </row>
    <row r="35" spans="1:6" s="25" customFormat="1" ht="13.5">
      <c r="A35" s="24" t="s">
        <v>37</v>
      </c>
      <c r="B35" s="20" t="s">
        <v>38</v>
      </c>
      <c r="C35" s="49">
        <v>773673000</v>
      </c>
      <c r="D35" s="21"/>
      <c r="E35" s="56">
        <f>+C35+D35</f>
        <v>773673000</v>
      </c>
      <c r="F35" s="75"/>
    </row>
    <row r="36" spans="1:6" s="25" customFormat="1" ht="13.5">
      <c r="A36" s="24" t="s">
        <v>39</v>
      </c>
      <c r="B36" s="20" t="s">
        <v>151</v>
      </c>
      <c r="C36" s="49">
        <v>83336000</v>
      </c>
      <c r="D36" s="21"/>
      <c r="E36" s="56">
        <f>+C36+D36</f>
        <v>83336000</v>
      </c>
      <c r="F36" s="75"/>
    </row>
    <row r="37" spans="1:6" s="25" customFormat="1" ht="13.5">
      <c r="A37" s="24" t="s">
        <v>40</v>
      </c>
      <c r="B37" s="20" t="s">
        <v>152</v>
      </c>
      <c r="C37" s="49">
        <v>419401000</v>
      </c>
      <c r="D37" s="21"/>
      <c r="E37" s="56">
        <f>+C37+D37</f>
        <v>419401000</v>
      </c>
      <c r="F37" s="75"/>
    </row>
    <row r="38" spans="1:6" s="27" customFormat="1" ht="13.5">
      <c r="A38" s="26" t="s">
        <v>41</v>
      </c>
      <c r="B38" s="14" t="s">
        <v>153</v>
      </c>
      <c r="C38" s="15">
        <f>SUM(C39:C45)</f>
        <v>1496539000</v>
      </c>
      <c r="D38" s="15">
        <f>SUM(D39:D45)</f>
        <v>0</v>
      </c>
      <c r="E38" s="57">
        <f>SUM(E39:E45)</f>
        <v>1496539000</v>
      </c>
      <c r="F38" s="76"/>
    </row>
    <row r="39" spans="1:6" s="25" customFormat="1" ht="13.5">
      <c r="A39" s="24" t="s">
        <v>42</v>
      </c>
      <c r="B39" s="20" t="s">
        <v>154</v>
      </c>
      <c r="C39" s="49">
        <v>458170000</v>
      </c>
      <c r="D39" s="21"/>
      <c r="E39" s="56">
        <f aca="true" t="shared" si="1" ref="E39:E45">+C39+D39</f>
        <v>458170000</v>
      </c>
      <c r="F39" s="75"/>
    </row>
    <row r="40" spans="1:6" s="25" customFormat="1" ht="13.5">
      <c r="A40" s="24" t="s">
        <v>43</v>
      </c>
      <c r="B40" s="20" t="s">
        <v>155</v>
      </c>
      <c r="C40" s="49">
        <v>516938000</v>
      </c>
      <c r="D40" s="21"/>
      <c r="E40" s="56">
        <f t="shared" si="1"/>
        <v>516938000</v>
      </c>
      <c r="F40" s="75"/>
    </row>
    <row r="41" spans="1:6" s="25" customFormat="1" ht="13.5">
      <c r="A41" s="24" t="s">
        <v>44</v>
      </c>
      <c r="B41" s="20" t="s">
        <v>45</v>
      </c>
      <c r="C41" s="49">
        <v>52425000</v>
      </c>
      <c r="D41" s="21"/>
      <c r="E41" s="56">
        <f t="shared" si="1"/>
        <v>52425000</v>
      </c>
      <c r="F41" s="75"/>
    </row>
    <row r="42" spans="1:6" s="25" customFormat="1" ht="13.5">
      <c r="A42" s="24" t="s">
        <v>46</v>
      </c>
      <c r="B42" s="20" t="s">
        <v>47</v>
      </c>
      <c r="C42" s="49">
        <v>314551000</v>
      </c>
      <c r="D42" s="21"/>
      <c r="E42" s="56">
        <f t="shared" si="1"/>
        <v>314551000</v>
      </c>
      <c r="F42" s="75"/>
    </row>
    <row r="43" spans="1:6" s="25" customFormat="1" ht="13.5">
      <c r="A43" s="24" t="s">
        <v>48</v>
      </c>
      <c r="B43" s="20" t="s">
        <v>49</v>
      </c>
      <c r="C43" s="49">
        <v>52425000</v>
      </c>
      <c r="D43" s="21"/>
      <c r="E43" s="56">
        <f t="shared" si="1"/>
        <v>52425000</v>
      </c>
      <c r="F43" s="75"/>
    </row>
    <row r="44" spans="1:6" s="25" customFormat="1" ht="13.5">
      <c r="A44" s="24" t="s">
        <v>50</v>
      </c>
      <c r="B44" s="20" t="s">
        <v>156</v>
      </c>
      <c r="C44" s="49">
        <v>100830000</v>
      </c>
      <c r="D44" s="21"/>
      <c r="E44" s="56">
        <f t="shared" si="1"/>
        <v>100830000</v>
      </c>
      <c r="F44" s="75"/>
    </row>
    <row r="45" spans="1:6" s="25" customFormat="1" ht="13.5">
      <c r="A45" s="24" t="s">
        <v>169</v>
      </c>
      <c r="B45" s="20" t="s">
        <v>168</v>
      </c>
      <c r="C45" s="21">
        <v>1200000</v>
      </c>
      <c r="D45" s="21"/>
      <c r="E45" s="56">
        <f t="shared" si="1"/>
        <v>1200000</v>
      </c>
      <c r="F45" s="75"/>
    </row>
    <row r="46" spans="1:6" s="27" customFormat="1" ht="13.5">
      <c r="A46" s="28" t="s">
        <v>157</v>
      </c>
      <c r="B46" s="14" t="s">
        <v>51</v>
      </c>
      <c r="C46" s="15">
        <f>+C47+C53+C69</f>
        <v>6200000000</v>
      </c>
      <c r="D46" s="15">
        <f>+D47+D53+D69</f>
        <v>0</v>
      </c>
      <c r="E46" s="57">
        <f>+E47+E53+E69</f>
        <v>6200000000</v>
      </c>
      <c r="F46" s="77" t="s">
        <v>170</v>
      </c>
    </row>
    <row r="47" spans="1:6" s="27" customFormat="1" ht="13.5">
      <c r="A47" s="26" t="s">
        <v>52</v>
      </c>
      <c r="B47" s="14" t="s">
        <v>158</v>
      </c>
      <c r="C47" s="15">
        <f>SUM(C48:C52)</f>
        <v>1987400000</v>
      </c>
      <c r="D47" s="15">
        <f>SUM(D48:D52)</f>
        <v>-4100000</v>
      </c>
      <c r="E47" s="57">
        <f>SUM(E48:E52)</f>
        <v>1983300000</v>
      </c>
      <c r="F47" s="76" t="s">
        <v>170</v>
      </c>
    </row>
    <row r="48" spans="1:6" s="25" customFormat="1" ht="13.5">
      <c r="A48" s="24" t="s">
        <v>53</v>
      </c>
      <c r="B48" s="20" t="s">
        <v>159</v>
      </c>
      <c r="C48" s="49">
        <v>3400000</v>
      </c>
      <c r="D48" s="21"/>
      <c r="E48" s="56">
        <f>+C48+D48</f>
        <v>3400000</v>
      </c>
      <c r="F48" s="75"/>
    </row>
    <row r="49" spans="1:6" s="25" customFormat="1" ht="13.5">
      <c r="A49" s="24" t="s">
        <v>54</v>
      </c>
      <c r="B49" s="24" t="s">
        <v>55</v>
      </c>
      <c r="C49" s="49">
        <v>1500000000</v>
      </c>
      <c r="D49" s="23"/>
      <c r="E49" s="58">
        <f>+C49+D49</f>
        <v>1500000000</v>
      </c>
      <c r="F49" s="75"/>
    </row>
    <row r="50" spans="1:6" s="25" customFormat="1" ht="13.5">
      <c r="A50" s="24" t="s">
        <v>56</v>
      </c>
      <c r="B50" s="20" t="s">
        <v>160</v>
      </c>
      <c r="C50" s="49">
        <v>131500000</v>
      </c>
      <c r="D50" s="21"/>
      <c r="E50" s="56">
        <f>+C50+D50</f>
        <v>131500000</v>
      </c>
      <c r="F50" s="75"/>
    </row>
    <row r="51" spans="1:6" s="25" customFormat="1" ht="13.5">
      <c r="A51" s="24" t="s">
        <v>57</v>
      </c>
      <c r="B51" s="20" t="s">
        <v>58</v>
      </c>
      <c r="C51" s="49">
        <v>327500000</v>
      </c>
      <c r="D51" s="21">
        <v>-4100000</v>
      </c>
      <c r="E51" s="56">
        <f>+C51+D51</f>
        <v>323400000</v>
      </c>
      <c r="F51" s="75"/>
    </row>
    <row r="52" spans="1:6" s="25" customFormat="1" ht="13.5">
      <c r="A52" s="24" t="s">
        <v>174</v>
      </c>
      <c r="B52" s="20" t="s">
        <v>173</v>
      </c>
      <c r="C52" s="49">
        <v>25000000</v>
      </c>
      <c r="D52" s="21"/>
      <c r="E52" s="56">
        <f>+C52+D52</f>
        <v>25000000</v>
      </c>
      <c r="F52" s="75"/>
    </row>
    <row r="53" spans="1:6" s="27" customFormat="1" ht="13.5">
      <c r="A53" s="26" t="s">
        <v>59</v>
      </c>
      <c r="B53" s="14" t="s">
        <v>161</v>
      </c>
      <c r="C53" s="15">
        <f>SUM(C54:C68)</f>
        <v>4205600000</v>
      </c>
      <c r="D53" s="15">
        <f>SUM(D54:D68)</f>
        <v>4100000</v>
      </c>
      <c r="E53" s="57">
        <f>SUM(E54:E68)</f>
        <v>4209700000</v>
      </c>
      <c r="F53" s="77" t="s">
        <v>170</v>
      </c>
    </row>
    <row r="54" spans="1:6" s="25" customFormat="1" ht="13.5">
      <c r="A54" s="24" t="s">
        <v>60</v>
      </c>
      <c r="B54" s="20" t="s">
        <v>61</v>
      </c>
      <c r="C54" s="49">
        <v>156800000</v>
      </c>
      <c r="D54" s="21"/>
      <c r="E54" s="56">
        <f aca="true" t="shared" si="2" ref="E54:E68">+C54+D54</f>
        <v>156800000</v>
      </c>
      <c r="F54" s="75"/>
    </row>
    <row r="55" spans="1:6" s="25" customFormat="1" ht="13.5">
      <c r="A55" s="24" t="s">
        <v>218</v>
      </c>
      <c r="B55" s="20" t="s">
        <v>219</v>
      </c>
      <c r="C55" s="21">
        <v>7000000</v>
      </c>
      <c r="D55" s="21">
        <v>4100000</v>
      </c>
      <c r="E55" s="56">
        <f t="shared" si="2"/>
        <v>11100000</v>
      </c>
      <c r="F55" s="75"/>
    </row>
    <row r="56" spans="1:6" s="25" customFormat="1" ht="13.5">
      <c r="A56" s="24" t="s">
        <v>62</v>
      </c>
      <c r="B56" s="20" t="s">
        <v>162</v>
      </c>
      <c r="C56" s="49">
        <v>1203000000</v>
      </c>
      <c r="D56" s="21"/>
      <c r="E56" s="56">
        <f t="shared" si="2"/>
        <v>1203000000</v>
      </c>
      <c r="F56" s="75"/>
    </row>
    <row r="57" spans="1:6" s="25" customFormat="1" ht="13.5">
      <c r="A57" s="24" t="s">
        <v>63</v>
      </c>
      <c r="B57" s="20" t="s">
        <v>64</v>
      </c>
      <c r="C57" s="49">
        <v>140000000</v>
      </c>
      <c r="D57" s="21"/>
      <c r="E57" s="56">
        <f t="shared" si="2"/>
        <v>140000000</v>
      </c>
      <c r="F57" s="75"/>
    </row>
    <row r="58" spans="1:6" s="25" customFormat="1" ht="13.5">
      <c r="A58" s="24" t="s">
        <v>65</v>
      </c>
      <c r="B58" s="20" t="s">
        <v>66</v>
      </c>
      <c r="C58" s="49">
        <v>1562300000</v>
      </c>
      <c r="D58" s="21"/>
      <c r="E58" s="56">
        <f t="shared" si="2"/>
        <v>1562300000</v>
      </c>
      <c r="F58" s="75"/>
    </row>
    <row r="59" spans="1:6" s="25" customFormat="1" ht="13.5">
      <c r="A59" s="24" t="s">
        <v>67</v>
      </c>
      <c r="B59" s="20" t="s">
        <v>68</v>
      </c>
      <c r="C59" s="49">
        <v>294500000</v>
      </c>
      <c r="D59" s="21"/>
      <c r="E59" s="56">
        <f t="shared" si="2"/>
        <v>294500000</v>
      </c>
      <c r="F59" s="75"/>
    </row>
    <row r="60" spans="1:6" s="25" customFormat="1" ht="13.5">
      <c r="A60" s="24" t="s">
        <v>69</v>
      </c>
      <c r="B60" s="20" t="s">
        <v>163</v>
      </c>
      <c r="C60" s="49">
        <v>270000000</v>
      </c>
      <c r="D60" s="21"/>
      <c r="E60" s="56">
        <f t="shared" si="2"/>
        <v>270000000</v>
      </c>
      <c r="F60" s="75"/>
    </row>
    <row r="61" spans="1:6" s="25" customFormat="1" ht="13.5">
      <c r="A61" s="24" t="s">
        <v>70</v>
      </c>
      <c r="B61" s="20" t="s">
        <v>71</v>
      </c>
      <c r="C61" s="49">
        <v>76000000</v>
      </c>
      <c r="D61" s="21"/>
      <c r="E61" s="56">
        <f t="shared" si="2"/>
        <v>76000000</v>
      </c>
      <c r="F61" s="78"/>
    </row>
    <row r="62" spans="1:6" s="25" customFormat="1" ht="13.5">
      <c r="A62" s="24" t="s">
        <v>72</v>
      </c>
      <c r="B62" s="20" t="s">
        <v>73</v>
      </c>
      <c r="C62" s="49">
        <v>25000000</v>
      </c>
      <c r="D62" s="21"/>
      <c r="E62" s="56">
        <f t="shared" si="2"/>
        <v>25000000</v>
      </c>
      <c r="F62" s="75"/>
    </row>
    <row r="63" spans="1:6" s="25" customFormat="1" ht="13.5">
      <c r="A63" s="24" t="s">
        <v>74</v>
      </c>
      <c r="B63" s="20" t="s">
        <v>223</v>
      </c>
      <c r="C63" s="49">
        <v>241000000</v>
      </c>
      <c r="D63" s="21"/>
      <c r="E63" s="56">
        <f t="shared" si="2"/>
        <v>241000000</v>
      </c>
      <c r="F63" s="75"/>
    </row>
    <row r="64" spans="1:6" s="25" customFormat="1" ht="13.5">
      <c r="A64" s="24" t="s">
        <v>217</v>
      </c>
      <c r="B64" s="20" t="s">
        <v>231</v>
      </c>
      <c r="C64" s="21">
        <v>40000000</v>
      </c>
      <c r="D64" s="21"/>
      <c r="E64" s="56">
        <f t="shared" si="2"/>
        <v>40000000</v>
      </c>
      <c r="F64" s="75"/>
    </row>
    <row r="65" spans="1:6" s="25" customFormat="1" ht="13.5">
      <c r="A65" s="24" t="s">
        <v>229</v>
      </c>
      <c r="B65" s="20" t="s">
        <v>230</v>
      </c>
      <c r="C65" s="21"/>
      <c r="D65" s="21"/>
      <c r="E65" s="56">
        <f t="shared" si="2"/>
        <v>0</v>
      </c>
      <c r="F65" s="75"/>
    </row>
    <row r="66" spans="1:6" s="25" customFormat="1" ht="13.5">
      <c r="A66" s="24" t="s">
        <v>75</v>
      </c>
      <c r="B66" s="20" t="s">
        <v>76</v>
      </c>
      <c r="C66" s="49">
        <v>140000000</v>
      </c>
      <c r="D66" s="21"/>
      <c r="E66" s="56">
        <f t="shared" si="2"/>
        <v>140000000</v>
      </c>
      <c r="F66" s="75"/>
    </row>
    <row r="67" spans="1:6" s="25" customFormat="1" ht="13.5">
      <c r="A67" s="24" t="s">
        <v>77</v>
      </c>
      <c r="B67" s="20" t="s">
        <v>164</v>
      </c>
      <c r="C67" s="49">
        <v>0</v>
      </c>
      <c r="D67" s="21"/>
      <c r="E67" s="56">
        <f t="shared" si="2"/>
        <v>0</v>
      </c>
      <c r="F67" s="75"/>
    </row>
    <row r="68" spans="1:6" s="25" customFormat="1" ht="13.5">
      <c r="A68" s="24" t="s">
        <v>78</v>
      </c>
      <c r="B68" s="20" t="s">
        <v>79</v>
      </c>
      <c r="C68" s="49">
        <v>50000000</v>
      </c>
      <c r="D68" s="21"/>
      <c r="E68" s="56">
        <f t="shared" si="2"/>
        <v>50000000</v>
      </c>
      <c r="F68" s="75"/>
    </row>
    <row r="69" spans="1:6" s="27" customFormat="1" ht="13.5">
      <c r="A69" s="26" t="s">
        <v>176</v>
      </c>
      <c r="B69" s="14" t="s">
        <v>177</v>
      </c>
      <c r="C69" s="15">
        <f>SUM(C70:C71)</f>
        <v>7000000</v>
      </c>
      <c r="D69" s="15">
        <f>SUM(D70:D71)</f>
        <v>0</v>
      </c>
      <c r="E69" s="55">
        <f>SUM(E70:E71)</f>
        <v>7000000</v>
      </c>
      <c r="F69" s="76"/>
    </row>
    <row r="70" spans="1:6" s="27" customFormat="1" ht="13.5">
      <c r="A70" s="24" t="s">
        <v>220</v>
      </c>
      <c r="B70" s="20" t="s">
        <v>221</v>
      </c>
      <c r="C70" s="21">
        <v>0</v>
      </c>
      <c r="D70" s="21"/>
      <c r="E70" s="56">
        <f>+C70+D70</f>
        <v>0</v>
      </c>
      <c r="F70" s="76"/>
    </row>
    <row r="71" spans="1:6" s="25" customFormat="1" ht="13.5">
      <c r="A71" s="24" t="s">
        <v>80</v>
      </c>
      <c r="B71" s="20" t="s">
        <v>81</v>
      </c>
      <c r="C71" s="49">
        <v>7000000</v>
      </c>
      <c r="D71" s="21"/>
      <c r="E71" s="56">
        <f>+C71+D71</f>
        <v>7000000</v>
      </c>
      <c r="F71" s="75"/>
    </row>
    <row r="72" spans="1:6" s="25" customFormat="1" ht="13.5">
      <c r="A72" s="30" t="s">
        <v>222</v>
      </c>
      <c r="B72" s="20" t="s">
        <v>134</v>
      </c>
      <c r="C72" s="21"/>
      <c r="D72" s="21">
        <v>905333</v>
      </c>
      <c r="E72" s="56">
        <f>+C72+D72</f>
        <v>905333</v>
      </c>
      <c r="F72" s="75"/>
    </row>
    <row r="73" spans="1:6" s="32" customFormat="1" ht="13.5">
      <c r="A73" s="31" t="s">
        <v>137</v>
      </c>
      <c r="B73" s="14" t="s">
        <v>175</v>
      </c>
      <c r="C73" s="15">
        <f>+C74+C122+C157</f>
        <v>84541343000</v>
      </c>
      <c r="D73" s="15">
        <f>+D74+D122+D157</f>
        <v>0</v>
      </c>
      <c r="E73" s="15">
        <f>+E74+E122+E157</f>
        <v>84541343000</v>
      </c>
      <c r="F73" s="79"/>
    </row>
    <row r="74" spans="1:6" s="32" customFormat="1" ht="13.5">
      <c r="A74" s="33" t="s">
        <v>138</v>
      </c>
      <c r="B74" s="14" t="s">
        <v>82</v>
      </c>
      <c r="C74" s="15">
        <f>+C75</f>
        <v>15007397471</v>
      </c>
      <c r="D74" s="15">
        <f>+D75</f>
        <v>0</v>
      </c>
      <c r="E74" s="55">
        <f>+E75</f>
        <v>15007397471</v>
      </c>
      <c r="F74" s="79"/>
    </row>
    <row r="75" spans="1:6" s="32" customFormat="1" ht="13.5">
      <c r="A75" s="66" t="s">
        <v>83</v>
      </c>
      <c r="B75" s="67" t="s">
        <v>84</v>
      </c>
      <c r="C75" s="68">
        <f>+C76+C104</f>
        <v>15007397471</v>
      </c>
      <c r="D75" s="68">
        <f>+D76+D104</f>
        <v>0</v>
      </c>
      <c r="E75" s="69">
        <f>+E76+E104</f>
        <v>15007397471</v>
      </c>
      <c r="F75" s="79"/>
    </row>
    <row r="76" spans="1:6" s="32" customFormat="1" ht="13.5">
      <c r="A76" s="34" t="s">
        <v>85</v>
      </c>
      <c r="B76" s="14" t="s">
        <v>178</v>
      </c>
      <c r="C76" s="15">
        <f>+C77+C88+C92+C97</f>
        <v>12004759452</v>
      </c>
      <c r="D76" s="15">
        <f>+D77+D88+D92+D97</f>
        <v>0</v>
      </c>
      <c r="E76" s="55">
        <f>+E77+E88+E92+E97</f>
        <v>12004759452</v>
      </c>
      <c r="F76" s="79"/>
    </row>
    <row r="77" spans="1:6" s="32" customFormat="1" ht="13.5">
      <c r="A77" s="34" t="s">
        <v>86</v>
      </c>
      <c r="B77" s="14" t="s">
        <v>179</v>
      </c>
      <c r="C77" s="15">
        <f>+C78+C80+C83</f>
        <v>5798052058</v>
      </c>
      <c r="D77" s="15">
        <f>+D78+D80+D83</f>
        <v>0</v>
      </c>
      <c r="E77" s="55">
        <f>+E78+E80+E83</f>
        <v>5798052058</v>
      </c>
      <c r="F77" s="79"/>
    </row>
    <row r="78" spans="1:6" s="36" customFormat="1" ht="13.5">
      <c r="A78" s="35" t="s">
        <v>87</v>
      </c>
      <c r="B78" s="20" t="s">
        <v>180</v>
      </c>
      <c r="C78" s="21">
        <f>+C79</f>
        <v>1000648340</v>
      </c>
      <c r="D78" s="21">
        <f>+D79</f>
        <v>0</v>
      </c>
      <c r="E78" s="56">
        <f>+E79</f>
        <v>1000648340</v>
      </c>
      <c r="F78" s="80"/>
    </row>
    <row r="79" spans="1:6" s="36" customFormat="1" ht="13.5">
      <c r="A79" s="35" t="s">
        <v>88</v>
      </c>
      <c r="B79" s="20" t="s">
        <v>181</v>
      </c>
      <c r="C79" s="21">
        <v>1000648340</v>
      </c>
      <c r="D79" s="21"/>
      <c r="E79" s="56">
        <f>+C79+D79</f>
        <v>1000648340</v>
      </c>
      <c r="F79" s="80"/>
    </row>
    <row r="80" spans="1:6" s="36" customFormat="1" ht="13.5">
      <c r="A80" s="35" t="s">
        <v>89</v>
      </c>
      <c r="B80" s="20" t="s">
        <v>182</v>
      </c>
      <c r="C80" s="21">
        <f>SUM(C81:C82)</f>
        <v>1506785472</v>
      </c>
      <c r="D80" s="21">
        <f>SUM(D81:D82)</f>
        <v>0</v>
      </c>
      <c r="E80" s="56">
        <f>SUM(E81:E82)</f>
        <v>1506785472</v>
      </c>
      <c r="F80" s="80"/>
    </row>
    <row r="81" spans="1:6" s="36" customFormat="1" ht="13.5">
      <c r="A81" s="35" t="s">
        <v>90</v>
      </c>
      <c r="B81" s="20" t="s">
        <v>183</v>
      </c>
      <c r="C81" s="49">
        <v>1381450746</v>
      </c>
      <c r="D81" s="49"/>
      <c r="E81" s="56">
        <f>+C81+D81</f>
        <v>1381450746</v>
      </c>
      <c r="F81" s="80"/>
    </row>
    <row r="82" spans="1:6" s="36" customFormat="1" ht="13.5">
      <c r="A82" s="35" t="s">
        <v>91</v>
      </c>
      <c r="B82" s="20" t="s">
        <v>184</v>
      </c>
      <c r="C82" s="49">
        <v>125334726</v>
      </c>
      <c r="D82" s="49"/>
      <c r="E82" s="56">
        <f>+C82+D82</f>
        <v>125334726</v>
      </c>
      <c r="F82" s="80"/>
    </row>
    <row r="83" spans="1:6" s="36" customFormat="1" ht="13.5">
      <c r="A83" s="35" t="s">
        <v>92</v>
      </c>
      <c r="B83" s="20" t="s">
        <v>185</v>
      </c>
      <c r="C83" s="21">
        <f>SUM(C84:C87)</f>
        <v>3290618246</v>
      </c>
      <c r="D83" s="21">
        <f>SUM(D84:D87)</f>
        <v>0</v>
      </c>
      <c r="E83" s="56">
        <f>SUM(E84:E87)</f>
        <v>3290618246</v>
      </c>
      <c r="F83" s="80"/>
    </row>
    <row r="84" spans="1:6" s="36" customFormat="1" ht="13.5">
      <c r="A84" s="35" t="s">
        <v>93</v>
      </c>
      <c r="B84" s="20" t="s">
        <v>186</v>
      </c>
      <c r="C84" s="49">
        <v>572662791</v>
      </c>
      <c r="D84" s="49"/>
      <c r="E84" s="56">
        <f>+C84+D84</f>
        <v>572662791</v>
      </c>
      <c r="F84" s="80"/>
    </row>
    <row r="85" spans="1:6" s="36" customFormat="1" ht="13.5">
      <c r="A85" s="35" t="s">
        <v>94</v>
      </c>
      <c r="B85" s="20" t="s">
        <v>187</v>
      </c>
      <c r="C85" s="49">
        <v>19751665</v>
      </c>
      <c r="D85" s="49"/>
      <c r="E85" s="56">
        <f>+C85+D85</f>
        <v>19751665</v>
      </c>
      <c r="F85" s="80"/>
    </row>
    <row r="86" spans="1:6" s="36" customFormat="1" ht="13.5">
      <c r="A86" s="35" t="s">
        <v>95</v>
      </c>
      <c r="B86" s="20" t="s">
        <v>181</v>
      </c>
      <c r="C86" s="49">
        <v>2604521015</v>
      </c>
      <c r="D86" s="49"/>
      <c r="E86" s="56">
        <f>+C86+D86</f>
        <v>2604521015</v>
      </c>
      <c r="F86" s="80"/>
    </row>
    <row r="87" spans="1:6" s="36" customFormat="1" ht="13.5">
      <c r="A87" s="35" t="s">
        <v>96</v>
      </c>
      <c r="B87" s="20" t="s">
        <v>188</v>
      </c>
      <c r="C87" s="49">
        <v>93682775</v>
      </c>
      <c r="D87" s="49"/>
      <c r="E87" s="56">
        <f>+C87+D87</f>
        <v>93682775</v>
      </c>
      <c r="F87" s="80"/>
    </row>
    <row r="88" spans="1:6" s="32" customFormat="1" ht="13.5">
      <c r="A88" s="34" t="s">
        <v>97</v>
      </c>
      <c r="B88" s="14" t="s">
        <v>189</v>
      </c>
      <c r="C88" s="15">
        <f>+C89</f>
        <v>951961720</v>
      </c>
      <c r="D88" s="15">
        <f>+D89</f>
        <v>0</v>
      </c>
      <c r="E88" s="55">
        <f>+E89</f>
        <v>951961720</v>
      </c>
      <c r="F88" s="79"/>
    </row>
    <row r="89" spans="1:6" s="36" customFormat="1" ht="13.5">
      <c r="A89" s="35" t="s">
        <v>98</v>
      </c>
      <c r="B89" s="20" t="s">
        <v>190</v>
      </c>
      <c r="C89" s="21">
        <f>SUM(C90:C91)</f>
        <v>951961720</v>
      </c>
      <c r="D89" s="21">
        <f>SUM(D90:D91)</f>
        <v>0</v>
      </c>
      <c r="E89" s="56">
        <f>SUM(E90:E91)</f>
        <v>951961720</v>
      </c>
      <c r="F89" s="80"/>
    </row>
    <row r="90" spans="1:6" s="36" customFormat="1" ht="13.5">
      <c r="A90" s="35" t="s">
        <v>99</v>
      </c>
      <c r="B90" s="20" t="s">
        <v>191</v>
      </c>
      <c r="C90" s="49">
        <v>931003640</v>
      </c>
      <c r="D90" s="49"/>
      <c r="E90" s="56">
        <f>+C90+D90</f>
        <v>931003640</v>
      </c>
      <c r="F90" s="80"/>
    </row>
    <row r="91" spans="1:6" s="36" customFormat="1" ht="13.5">
      <c r="A91" s="35" t="s">
        <v>100</v>
      </c>
      <c r="B91" s="20" t="s">
        <v>192</v>
      </c>
      <c r="C91" s="49">
        <v>20958080</v>
      </c>
      <c r="D91" s="49"/>
      <c r="E91" s="56">
        <f>+C91+D91</f>
        <v>20958080</v>
      </c>
      <c r="F91" s="80"/>
    </row>
    <row r="92" spans="1:6" s="32" customFormat="1" ht="13.5">
      <c r="A92" s="34" t="s">
        <v>101</v>
      </c>
      <c r="B92" s="14" t="s">
        <v>102</v>
      </c>
      <c r="C92" s="15">
        <f>+C93</f>
        <v>1019504822</v>
      </c>
      <c r="D92" s="15">
        <f>+D93</f>
        <v>0</v>
      </c>
      <c r="E92" s="55">
        <f>+E93</f>
        <v>1019504822</v>
      </c>
      <c r="F92" s="79"/>
    </row>
    <row r="93" spans="1:6" s="36" customFormat="1" ht="13.5">
      <c r="A93" s="35" t="s">
        <v>103</v>
      </c>
      <c r="B93" s="20" t="s">
        <v>193</v>
      </c>
      <c r="C93" s="21">
        <f>SUM(C94:C96)</f>
        <v>1019504822</v>
      </c>
      <c r="D93" s="21">
        <f>SUM(D94:D96)</f>
        <v>0</v>
      </c>
      <c r="E93" s="56">
        <f>SUM(E94:E96)</f>
        <v>1019504822</v>
      </c>
      <c r="F93" s="80"/>
    </row>
    <row r="94" spans="1:6" s="36" customFormat="1" ht="13.5">
      <c r="A94" s="35" t="s">
        <v>104</v>
      </c>
      <c r="B94" s="20" t="s">
        <v>194</v>
      </c>
      <c r="C94" s="21">
        <v>0</v>
      </c>
      <c r="D94" s="21"/>
      <c r="E94" s="56">
        <f>+C94+D94</f>
        <v>0</v>
      </c>
      <c r="F94" s="80"/>
    </row>
    <row r="95" spans="1:6" s="36" customFormat="1" ht="13.5">
      <c r="A95" s="35" t="s">
        <v>105</v>
      </c>
      <c r="B95" s="20" t="s">
        <v>106</v>
      </c>
      <c r="C95" s="49">
        <v>723411803</v>
      </c>
      <c r="D95" s="49"/>
      <c r="E95" s="56">
        <f>+C95+D95</f>
        <v>723411803</v>
      </c>
      <c r="F95" s="80"/>
    </row>
    <row r="96" spans="1:6" s="36" customFormat="1" ht="13.5">
      <c r="A96" s="35" t="s">
        <v>107</v>
      </c>
      <c r="B96" s="20" t="s">
        <v>195</v>
      </c>
      <c r="C96" s="49">
        <v>296093019</v>
      </c>
      <c r="D96" s="49"/>
      <c r="E96" s="56">
        <f>+C96+D96</f>
        <v>296093019</v>
      </c>
      <c r="F96" s="80"/>
    </row>
    <row r="97" spans="1:6" s="32" customFormat="1" ht="13.5">
      <c r="A97" s="34" t="s">
        <v>108</v>
      </c>
      <c r="B97" s="14" t="s">
        <v>196</v>
      </c>
      <c r="C97" s="15">
        <f>+C98+C100+C102</f>
        <v>4235240852</v>
      </c>
      <c r="D97" s="15">
        <f>+D98+D100+D102</f>
        <v>0</v>
      </c>
      <c r="E97" s="55">
        <f>+E98+E100+E102</f>
        <v>4235240852</v>
      </c>
      <c r="F97" s="79"/>
    </row>
    <row r="98" spans="1:6" s="36" customFormat="1" ht="13.5">
      <c r="A98" s="35" t="s">
        <v>109</v>
      </c>
      <c r="B98" s="20" t="s">
        <v>197</v>
      </c>
      <c r="C98" s="21">
        <f>+C99</f>
        <v>2137094235</v>
      </c>
      <c r="D98" s="21">
        <f>+D99</f>
        <v>0</v>
      </c>
      <c r="E98" s="56">
        <f>+E99</f>
        <v>2137094235</v>
      </c>
      <c r="F98" s="80"/>
    </row>
    <row r="99" spans="1:6" s="36" customFormat="1" ht="13.5">
      <c r="A99" s="35" t="s">
        <v>110</v>
      </c>
      <c r="B99" s="20" t="s">
        <v>198</v>
      </c>
      <c r="C99" s="50">
        <v>2137094235</v>
      </c>
      <c r="D99" s="50"/>
      <c r="E99" s="56">
        <f>+C99+D99</f>
        <v>2137094235</v>
      </c>
      <c r="F99" s="80"/>
    </row>
    <row r="100" spans="1:6" s="36" customFormat="1" ht="13.5">
      <c r="A100" s="35" t="s">
        <v>111</v>
      </c>
      <c r="B100" s="20" t="s">
        <v>199</v>
      </c>
      <c r="C100" s="21">
        <f>+C101</f>
        <v>2054072165</v>
      </c>
      <c r="D100" s="21">
        <f>+D101</f>
        <v>0</v>
      </c>
      <c r="E100" s="56">
        <f>+E101</f>
        <v>2054072165</v>
      </c>
      <c r="F100" s="80"/>
    </row>
    <row r="101" spans="1:6" s="36" customFormat="1" ht="13.5">
      <c r="A101" s="35" t="s">
        <v>112</v>
      </c>
      <c r="B101" s="20" t="s">
        <v>198</v>
      </c>
      <c r="C101" s="50">
        <v>2054072165</v>
      </c>
      <c r="D101" s="50"/>
      <c r="E101" s="56">
        <f>+C101+D101</f>
        <v>2054072165</v>
      </c>
      <c r="F101" s="80"/>
    </row>
    <row r="102" spans="1:6" s="36" customFormat="1" ht="13.5">
      <c r="A102" s="35" t="s">
        <v>212</v>
      </c>
      <c r="B102" s="20" t="s">
        <v>211</v>
      </c>
      <c r="C102" s="21">
        <f>SUM(C103:C103)</f>
        <v>44074452</v>
      </c>
      <c r="D102" s="21">
        <f>SUM(D103:D103)</f>
        <v>0</v>
      </c>
      <c r="E102" s="56">
        <f>SUM(E103:E103)</f>
        <v>44074452</v>
      </c>
      <c r="F102" s="80"/>
    </row>
    <row r="103" spans="1:6" s="36" customFormat="1" ht="13.5">
      <c r="A103" s="35" t="s">
        <v>213</v>
      </c>
      <c r="B103" s="20" t="s">
        <v>214</v>
      </c>
      <c r="C103" s="50">
        <v>44074452</v>
      </c>
      <c r="D103" s="50"/>
      <c r="E103" s="56">
        <f>+C103+D103</f>
        <v>44074452</v>
      </c>
      <c r="F103" s="80"/>
    </row>
    <row r="104" spans="1:6" s="32" customFormat="1" ht="13.5">
      <c r="A104" s="34" t="s">
        <v>113</v>
      </c>
      <c r="B104" s="14" t="s">
        <v>200</v>
      </c>
      <c r="C104" s="15">
        <f>+C105+C110+C115+C119</f>
        <v>3002638019</v>
      </c>
      <c r="D104" s="15">
        <f>+D105+D110+D115+D119</f>
        <v>0</v>
      </c>
      <c r="E104" s="55">
        <f>+E105+E110+E115+E119</f>
        <v>3002638019</v>
      </c>
      <c r="F104" s="79"/>
    </row>
    <row r="105" spans="1:6" s="32" customFormat="1" ht="13.5">
      <c r="A105" s="34" t="s">
        <v>114</v>
      </c>
      <c r="B105" s="14" t="s">
        <v>201</v>
      </c>
      <c r="C105" s="15">
        <f>+C106</f>
        <v>154110611</v>
      </c>
      <c r="D105" s="15">
        <f>+D106</f>
        <v>0</v>
      </c>
      <c r="E105" s="55">
        <f>+E106</f>
        <v>154110611</v>
      </c>
      <c r="F105" s="79"/>
    </row>
    <row r="106" spans="1:6" s="36" customFormat="1" ht="13.5">
      <c r="A106" s="35" t="s">
        <v>115</v>
      </c>
      <c r="B106" s="20" t="s">
        <v>202</v>
      </c>
      <c r="C106" s="21">
        <f>SUM(C107:C109)</f>
        <v>154110611</v>
      </c>
      <c r="D106" s="21">
        <f>SUM(D107:D109)</f>
        <v>0</v>
      </c>
      <c r="E106" s="56">
        <f>SUM(E107:E109)</f>
        <v>154110611</v>
      </c>
      <c r="F106" s="80"/>
    </row>
    <row r="107" spans="1:6" s="36" customFormat="1" ht="13.5">
      <c r="A107" s="35" t="s">
        <v>116</v>
      </c>
      <c r="B107" s="20" t="s">
        <v>203</v>
      </c>
      <c r="C107" s="49">
        <v>40255850</v>
      </c>
      <c r="D107" s="49"/>
      <c r="E107" s="56">
        <f>+C107+D107</f>
        <v>40255850</v>
      </c>
      <c r="F107" s="80"/>
    </row>
    <row r="108" spans="1:6" s="36" customFormat="1" ht="13.5">
      <c r="A108" s="24" t="s">
        <v>225</v>
      </c>
      <c r="B108" s="20" t="s">
        <v>226</v>
      </c>
      <c r="C108" s="49">
        <v>0</v>
      </c>
      <c r="D108" s="49"/>
      <c r="E108" s="56">
        <f>+C108+D108</f>
        <v>0</v>
      </c>
      <c r="F108" s="80"/>
    </row>
    <row r="109" spans="1:6" s="36" customFormat="1" ht="13.5">
      <c r="A109" s="35" t="s">
        <v>117</v>
      </c>
      <c r="B109" s="20" t="s">
        <v>204</v>
      </c>
      <c r="C109" s="49">
        <v>113854761</v>
      </c>
      <c r="D109" s="49"/>
      <c r="E109" s="56">
        <f>+C109+D109</f>
        <v>113854761</v>
      </c>
      <c r="F109" s="80"/>
    </row>
    <row r="110" spans="1:6" s="32" customFormat="1" ht="13.5">
      <c r="A110" s="34" t="s">
        <v>118</v>
      </c>
      <c r="B110" s="14" t="s">
        <v>119</v>
      </c>
      <c r="C110" s="15">
        <f>+C111</f>
        <v>144754654</v>
      </c>
      <c r="D110" s="15">
        <f>+D111</f>
        <v>0</v>
      </c>
      <c r="E110" s="55">
        <f>+E111</f>
        <v>144754654</v>
      </c>
      <c r="F110" s="79"/>
    </row>
    <row r="111" spans="1:6" s="36" customFormat="1" ht="13.5">
      <c r="A111" s="35" t="s">
        <v>120</v>
      </c>
      <c r="B111" s="20" t="s">
        <v>121</v>
      </c>
      <c r="C111" s="21">
        <f>SUM(C112:C114)</f>
        <v>144754654</v>
      </c>
      <c r="D111" s="21">
        <f>SUM(D112:D114)</f>
        <v>0</v>
      </c>
      <c r="E111" s="56">
        <f>SUM(E112:E114)</f>
        <v>144754654</v>
      </c>
      <c r="F111" s="80"/>
    </row>
    <row r="112" spans="1:6" s="36" customFormat="1" ht="13.5">
      <c r="A112" s="35" t="s">
        <v>122</v>
      </c>
      <c r="B112" s="20" t="s">
        <v>123</v>
      </c>
      <c r="C112" s="49">
        <v>144754654</v>
      </c>
      <c r="D112" s="49"/>
      <c r="E112" s="56">
        <f>+C112+D112</f>
        <v>144754654</v>
      </c>
      <c r="F112" s="80"/>
    </row>
    <row r="113" spans="1:6" s="36" customFormat="1" ht="13.5">
      <c r="A113" s="35" t="s">
        <v>124</v>
      </c>
      <c r="B113" s="20" t="s">
        <v>209</v>
      </c>
      <c r="C113" s="21">
        <v>0</v>
      </c>
      <c r="D113" s="21"/>
      <c r="E113" s="56">
        <f>+C113+D113</f>
        <v>0</v>
      </c>
      <c r="F113" s="80"/>
    </row>
    <row r="114" spans="1:6" s="36" customFormat="1" ht="13.5">
      <c r="A114" s="35" t="s">
        <v>125</v>
      </c>
      <c r="B114" s="20" t="s">
        <v>210</v>
      </c>
      <c r="C114" s="21">
        <v>0</v>
      </c>
      <c r="D114" s="21"/>
      <c r="E114" s="56">
        <f>+C114+D114</f>
        <v>0</v>
      </c>
      <c r="F114" s="80"/>
    </row>
    <row r="115" spans="1:6" s="32" customFormat="1" ht="13.5">
      <c r="A115" s="34" t="s">
        <v>126</v>
      </c>
      <c r="B115" s="14" t="s">
        <v>205</v>
      </c>
      <c r="C115" s="15">
        <f>+C116</f>
        <v>965519408</v>
      </c>
      <c r="D115" s="15">
        <f>+D116</f>
        <v>0</v>
      </c>
      <c r="E115" s="55">
        <f>+E116</f>
        <v>965519408</v>
      </c>
      <c r="F115" s="79"/>
    </row>
    <row r="116" spans="1:6" s="36" customFormat="1" ht="13.5">
      <c r="A116" s="35" t="s">
        <v>127</v>
      </c>
      <c r="B116" s="20" t="s">
        <v>205</v>
      </c>
      <c r="C116" s="21">
        <f>SUM(C117:C118)</f>
        <v>965519408</v>
      </c>
      <c r="D116" s="21">
        <f>SUM(D117:D118)</f>
        <v>0</v>
      </c>
      <c r="E116" s="56">
        <f>SUM(E117:E118)</f>
        <v>965519408</v>
      </c>
      <c r="F116" s="80"/>
    </row>
    <row r="117" spans="1:6" s="36" customFormat="1" ht="13.5">
      <c r="A117" s="35" t="s">
        <v>128</v>
      </c>
      <c r="B117" s="20" t="s">
        <v>206</v>
      </c>
      <c r="C117" s="49">
        <v>682047578</v>
      </c>
      <c r="D117" s="49"/>
      <c r="E117" s="56">
        <f>+C117+D117</f>
        <v>682047578</v>
      </c>
      <c r="F117" s="80"/>
    </row>
    <row r="118" spans="1:6" s="36" customFormat="1" ht="13.5">
      <c r="A118" s="35" t="s">
        <v>129</v>
      </c>
      <c r="B118" s="20" t="s">
        <v>207</v>
      </c>
      <c r="C118" s="49">
        <v>283471830</v>
      </c>
      <c r="D118" s="49"/>
      <c r="E118" s="56">
        <f>+C118+D118</f>
        <v>283471830</v>
      </c>
      <c r="F118" s="80"/>
    </row>
    <row r="119" spans="1:6" s="32" customFormat="1" ht="13.5">
      <c r="A119" s="34" t="s">
        <v>130</v>
      </c>
      <c r="B119" s="14" t="s">
        <v>131</v>
      </c>
      <c r="C119" s="15">
        <f aca="true" t="shared" si="3" ref="C119:E120">+C120</f>
        <v>1738253346</v>
      </c>
      <c r="D119" s="15">
        <f t="shared" si="3"/>
        <v>0</v>
      </c>
      <c r="E119" s="55">
        <f t="shared" si="3"/>
        <v>1738253346</v>
      </c>
      <c r="F119" s="79"/>
    </row>
    <row r="120" spans="1:6" s="36" customFormat="1" ht="13.5">
      <c r="A120" s="35" t="s">
        <v>132</v>
      </c>
      <c r="B120" s="20" t="s">
        <v>224</v>
      </c>
      <c r="C120" s="21">
        <f t="shared" si="3"/>
        <v>1738253346</v>
      </c>
      <c r="D120" s="21">
        <f t="shared" si="3"/>
        <v>0</v>
      </c>
      <c r="E120" s="56">
        <f t="shared" si="3"/>
        <v>1738253346</v>
      </c>
      <c r="F120" s="80"/>
    </row>
    <row r="121" spans="1:6" s="36" customFormat="1" ht="13.5">
      <c r="A121" s="35" t="s">
        <v>133</v>
      </c>
      <c r="B121" s="20" t="s">
        <v>208</v>
      </c>
      <c r="C121" s="50">
        <v>1738253346</v>
      </c>
      <c r="D121" s="50"/>
      <c r="E121" s="56">
        <f>+C121+D121</f>
        <v>1738253346</v>
      </c>
      <c r="F121" s="80"/>
    </row>
    <row r="122" spans="1:6" s="27" customFormat="1" ht="13.5">
      <c r="A122" s="66" t="s">
        <v>239</v>
      </c>
      <c r="B122" s="67" t="s">
        <v>281</v>
      </c>
      <c r="C122" s="68">
        <f>+C123+C127+C145</f>
        <v>67129157889</v>
      </c>
      <c r="D122" s="68">
        <f>+D123+D127+D145</f>
        <v>0</v>
      </c>
      <c r="E122" s="68">
        <f>+E123+E127+E145</f>
        <v>67129157889</v>
      </c>
      <c r="F122" s="76"/>
    </row>
    <row r="123" spans="1:6" s="27" customFormat="1" ht="13.5">
      <c r="A123" s="26" t="s">
        <v>240</v>
      </c>
      <c r="B123" s="14" t="s">
        <v>241</v>
      </c>
      <c r="C123" s="15">
        <f aca="true" t="shared" si="4" ref="C123:D125">+C124</f>
        <v>367951224</v>
      </c>
      <c r="D123" s="15">
        <f t="shared" si="4"/>
        <v>0</v>
      </c>
      <c r="E123" s="55">
        <f aca="true" t="shared" si="5" ref="E123:E156">+C123+D123</f>
        <v>367951224</v>
      </c>
      <c r="F123" s="76"/>
    </row>
    <row r="124" spans="1:7" s="25" customFormat="1" ht="13.5">
      <c r="A124" s="24" t="s">
        <v>242</v>
      </c>
      <c r="B124" s="20" t="s">
        <v>282</v>
      </c>
      <c r="C124" s="21">
        <f t="shared" si="4"/>
        <v>367951224</v>
      </c>
      <c r="D124" s="21">
        <f t="shared" si="4"/>
        <v>0</v>
      </c>
      <c r="E124" s="56">
        <f t="shared" si="5"/>
        <v>367951224</v>
      </c>
      <c r="F124" s="75"/>
      <c r="G124" s="65"/>
    </row>
    <row r="125" spans="1:7" s="25" customFormat="1" ht="13.5">
      <c r="A125" s="24" t="s">
        <v>243</v>
      </c>
      <c r="B125" s="20" t="s">
        <v>283</v>
      </c>
      <c r="C125" s="21">
        <f t="shared" si="4"/>
        <v>367951224</v>
      </c>
      <c r="D125" s="21">
        <f t="shared" si="4"/>
        <v>0</v>
      </c>
      <c r="E125" s="56">
        <f t="shared" si="5"/>
        <v>367951224</v>
      </c>
      <c r="F125" s="75"/>
      <c r="G125" s="65"/>
    </row>
    <row r="126" spans="1:7" s="25" customFormat="1" ht="13.5">
      <c r="A126" s="24" t="s">
        <v>244</v>
      </c>
      <c r="B126" s="20" t="s">
        <v>284</v>
      </c>
      <c r="C126" s="21">
        <v>367951224</v>
      </c>
      <c r="D126" s="21"/>
      <c r="E126" s="56">
        <f t="shared" si="5"/>
        <v>367951224</v>
      </c>
      <c r="F126" s="75"/>
      <c r="G126" s="65"/>
    </row>
    <row r="127" spans="1:7" s="27" customFormat="1" ht="13.5">
      <c r="A127" s="26" t="s">
        <v>245</v>
      </c>
      <c r="B127" s="14" t="s">
        <v>246</v>
      </c>
      <c r="C127" s="15">
        <f>+C128+C131+C140</f>
        <v>54818598965</v>
      </c>
      <c r="D127" s="15">
        <f>+D128+D131+D140</f>
        <v>0</v>
      </c>
      <c r="E127" s="15">
        <f>+E128+E131+E140</f>
        <v>54818598965</v>
      </c>
      <c r="F127" s="76"/>
      <c r="G127" s="65"/>
    </row>
    <row r="128" spans="1:7" s="25" customFormat="1" ht="13.5">
      <c r="A128" s="24" t="s">
        <v>247</v>
      </c>
      <c r="B128" s="20" t="s">
        <v>285</v>
      </c>
      <c r="C128" s="21">
        <f aca="true" t="shared" si="6" ref="C128:E129">+C129</f>
        <v>9202587596</v>
      </c>
      <c r="D128" s="21">
        <f t="shared" si="6"/>
        <v>0</v>
      </c>
      <c r="E128" s="21">
        <f t="shared" si="6"/>
        <v>9202587596</v>
      </c>
      <c r="F128" s="75"/>
      <c r="G128" s="65"/>
    </row>
    <row r="129" spans="1:7" s="25" customFormat="1" ht="13.5">
      <c r="A129" s="24" t="s">
        <v>248</v>
      </c>
      <c r="B129" s="20" t="s">
        <v>286</v>
      </c>
      <c r="C129" s="21">
        <f t="shared" si="6"/>
        <v>9202587596</v>
      </c>
      <c r="D129" s="21">
        <f t="shared" si="6"/>
        <v>0</v>
      </c>
      <c r="E129" s="21">
        <f t="shared" si="6"/>
        <v>9202587596</v>
      </c>
      <c r="F129" s="75"/>
      <c r="G129" s="65"/>
    </row>
    <row r="130" spans="1:7" s="25" customFormat="1" ht="13.5">
      <c r="A130" s="24" t="s">
        <v>249</v>
      </c>
      <c r="B130" s="20" t="s">
        <v>287</v>
      </c>
      <c r="C130" s="21">
        <v>9202587596</v>
      </c>
      <c r="D130" s="21"/>
      <c r="E130" s="56">
        <f t="shared" si="5"/>
        <v>9202587596</v>
      </c>
      <c r="F130" s="75"/>
      <c r="G130" s="65"/>
    </row>
    <row r="131" spans="1:7" s="25" customFormat="1" ht="13.5">
      <c r="A131" s="24" t="s">
        <v>250</v>
      </c>
      <c r="B131" s="20" t="s">
        <v>251</v>
      </c>
      <c r="C131" s="21">
        <f>+C132+C134+C136+C138</f>
        <v>38850824879</v>
      </c>
      <c r="D131" s="21">
        <f>+D132+D134+D136+D138</f>
        <v>0</v>
      </c>
      <c r="E131" s="21">
        <f>+E132+E134+E136+E138</f>
        <v>38850824879</v>
      </c>
      <c r="F131" s="75"/>
      <c r="G131" s="65"/>
    </row>
    <row r="132" spans="1:7" s="25" customFormat="1" ht="13.5">
      <c r="A132" s="24" t="s">
        <v>252</v>
      </c>
      <c r="B132" s="20" t="s">
        <v>253</v>
      </c>
      <c r="C132" s="21">
        <f>+C133</f>
        <v>15769338165</v>
      </c>
      <c r="D132" s="21">
        <f>+D133</f>
        <v>0</v>
      </c>
      <c r="E132" s="21">
        <f>+E133</f>
        <v>15769338165</v>
      </c>
      <c r="F132" s="75"/>
      <c r="G132" s="65"/>
    </row>
    <row r="133" spans="1:7" s="25" customFormat="1" ht="13.5">
      <c r="A133" s="24" t="s">
        <v>254</v>
      </c>
      <c r="B133" s="20" t="s">
        <v>255</v>
      </c>
      <c r="C133" s="21">
        <v>15769338165</v>
      </c>
      <c r="D133" s="21"/>
      <c r="E133" s="56">
        <f t="shared" si="5"/>
        <v>15769338165</v>
      </c>
      <c r="F133" s="75"/>
      <c r="G133" s="65"/>
    </row>
    <row r="134" spans="1:7" s="25" customFormat="1" ht="13.5">
      <c r="A134" s="24" t="s">
        <v>256</v>
      </c>
      <c r="B134" s="20" t="s">
        <v>288</v>
      </c>
      <c r="C134" s="21">
        <f>+C135</f>
        <v>2667676020</v>
      </c>
      <c r="D134" s="21">
        <f>+D135</f>
        <v>0</v>
      </c>
      <c r="E134" s="21">
        <f>+E135</f>
        <v>2667676020</v>
      </c>
      <c r="F134" s="75"/>
      <c r="G134" s="65"/>
    </row>
    <row r="135" spans="1:7" s="25" customFormat="1" ht="13.5">
      <c r="A135" s="24" t="s">
        <v>257</v>
      </c>
      <c r="B135" s="20" t="s">
        <v>255</v>
      </c>
      <c r="C135" s="21">
        <v>2667676020</v>
      </c>
      <c r="D135" s="21"/>
      <c r="E135" s="56">
        <f t="shared" si="5"/>
        <v>2667676020</v>
      </c>
      <c r="F135" s="75"/>
      <c r="G135" s="65"/>
    </row>
    <row r="136" spans="1:7" s="25" customFormat="1" ht="13.5">
      <c r="A136" s="24" t="s">
        <v>258</v>
      </c>
      <c r="B136" s="20" t="s">
        <v>289</v>
      </c>
      <c r="C136" s="21">
        <f>+C137</f>
        <v>19152263641</v>
      </c>
      <c r="D136" s="21">
        <f>+D137</f>
        <v>0</v>
      </c>
      <c r="E136" s="21">
        <f>+E137</f>
        <v>19152263641</v>
      </c>
      <c r="F136" s="75"/>
      <c r="G136" s="65"/>
    </row>
    <row r="137" spans="1:7" s="25" customFormat="1" ht="13.5">
      <c r="A137" s="24" t="s">
        <v>259</v>
      </c>
      <c r="B137" s="20" t="s">
        <v>255</v>
      </c>
      <c r="C137" s="21">
        <v>19152263641</v>
      </c>
      <c r="D137" s="21"/>
      <c r="E137" s="56">
        <f t="shared" si="5"/>
        <v>19152263641</v>
      </c>
      <c r="F137" s="75"/>
      <c r="G137" s="65"/>
    </row>
    <row r="138" spans="1:7" s="25" customFormat="1" ht="13.5">
      <c r="A138" s="24" t="s">
        <v>260</v>
      </c>
      <c r="B138" s="20" t="s">
        <v>290</v>
      </c>
      <c r="C138" s="21">
        <f>+C139</f>
        <v>1261547053</v>
      </c>
      <c r="D138" s="21">
        <f>+D139</f>
        <v>0</v>
      </c>
      <c r="E138" s="21">
        <f>+E139</f>
        <v>1261547053</v>
      </c>
      <c r="F138" s="75"/>
      <c r="G138" s="65"/>
    </row>
    <row r="139" spans="1:7" s="25" customFormat="1" ht="13.5">
      <c r="A139" s="24" t="s">
        <v>261</v>
      </c>
      <c r="B139" s="20" t="s">
        <v>255</v>
      </c>
      <c r="C139" s="21">
        <v>1261547053</v>
      </c>
      <c r="D139" s="21"/>
      <c r="E139" s="56">
        <f t="shared" si="5"/>
        <v>1261547053</v>
      </c>
      <c r="F139" s="75"/>
      <c r="G139" s="65"/>
    </row>
    <row r="140" spans="1:7" s="25" customFormat="1" ht="13.5">
      <c r="A140" s="24" t="s">
        <v>262</v>
      </c>
      <c r="B140" s="20" t="s">
        <v>291</v>
      </c>
      <c r="C140" s="21">
        <v>6765186490</v>
      </c>
      <c r="D140" s="21"/>
      <c r="E140" s="56">
        <f t="shared" si="5"/>
        <v>6765186490</v>
      </c>
      <c r="F140" s="75"/>
      <c r="G140" s="65"/>
    </row>
    <row r="141" spans="1:7" s="25" customFormat="1" ht="13.5">
      <c r="A141" s="24" t="s">
        <v>263</v>
      </c>
      <c r="B141" s="20" t="s">
        <v>292</v>
      </c>
      <c r="C141" s="21">
        <v>1643433817</v>
      </c>
      <c r="D141" s="21"/>
      <c r="E141" s="56">
        <f t="shared" si="5"/>
        <v>1643433817</v>
      </c>
      <c r="F141" s="75"/>
      <c r="G141" s="65"/>
    </row>
    <row r="142" spans="1:7" s="25" customFormat="1" ht="13.5">
      <c r="A142" s="24" t="s">
        <v>264</v>
      </c>
      <c r="B142" s="20" t="s">
        <v>265</v>
      </c>
      <c r="C142" s="21">
        <v>1643433817</v>
      </c>
      <c r="D142" s="21"/>
      <c r="E142" s="56">
        <f t="shared" si="5"/>
        <v>1643433817</v>
      </c>
      <c r="F142" s="75"/>
      <c r="G142" s="65"/>
    </row>
    <row r="143" spans="1:7" s="25" customFormat="1" ht="13.5">
      <c r="A143" s="24" t="s">
        <v>266</v>
      </c>
      <c r="B143" s="20" t="s">
        <v>293</v>
      </c>
      <c r="C143" s="21">
        <v>5121752673</v>
      </c>
      <c r="D143" s="21"/>
      <c r="E143" s="56">
        <f t="shared" si="5"/>
        <v>5121752673</v>
      </c>
      <c r="F143" s="75"/>
      <c r="G143" s="65"/>
    </row>
    <row r="144" spans="1:7" s="25" customFormat="1" ht="13.5">
      <c r="A144" s="24" t="s">
        <v>267</v>
      </c>
      <c r="B144" s="20" t="s">
        <v>265</v>
      </c>
      <c r="C144" s="21">
        <v>5121752673</v>
      </c>
      <c r="D144" s="21"/>
      <c r="E144" s="56">
        <f t="shared" si="5"/>
        <v>5121752673</v>
      </c>
      <c r="F144" s="75"/>
      <c r="G144" s="65"/>
    </row>
    <row r="145" spans="1:7" s="25" customFormat="1" ht="13.5">
      <c r="A145" s="24" t="s">
        <v>268</v>
      </c>
      <c r="B145" s="20" t="s">
        <v>303</v>
      </c>
      <c r="C145" s="21">
        <v>11942607700</v>
      </c>
      <c r="D145" s="21"/>
      <c r="E145" s="56">
        <f t="shared" si="5"/>
        <v>11942607700</v>
      </c>
      <c r="F145" s="75"/>
      <c r="G145" s="65"/>
    </row>
    <row r="146" spans="1:7" s="25" customFormat="1" ht="13.5">
      <c r="A146" s="24" t="s">
        <v>269</v>
      </c>
      <c r="B146" s="20" t="s">
        <v>294</v>
      </c>
      <c r="C146" s="21">
        <v>5214356749</v>
      </c>
      <c r="D146" s="21"/>
      <c r="E146" s="56">
        <f t="shared" si="5"/>
        <v>5214356749</v>
      </c>
      <c r="F146" s="75"/>
      <c r="G146" s="65"/>
    </row>
    <row r="147" spans="1:7" s="25" customFormat="1" ht="13.5">
      <c r="A147" s="24" t="s">
        <v>270</v>
      </c>
      <c r="B147" s="20" t="s">
        <v>295</v>
      </c>
      <c r="C147" s="21">
        <v>3364125475</v>
      </c>
      <c r="D147" s="21"/>
      <c r="E147" s="56">
        <f t="shared" si="5"/>
        <v>3364125475</v>
      </c>
      <c r="F147" s="75"/>
      <c r="G147" s="65"/>
    </row>
    <row r="148" spans="1:7" s="25" customFormat="1" ht="13.5">
      <c r="A148" s="24" t="s">
        <v>271</v>
      </c>
      <c r="B148" s="20" t="s">
        <v>296</v>
      </c>
      <c r="C148" s="21">
        <v>3364125475</v>
      </c>
      <c r="D148" s="21"/>
      <c r="E148" s="56">
        <f t="shared" si="5"/>
        <v>3364125475</v>
      </c>
      <c r="F148" s="75"/>
      <c r="G148" s="65"/>
    </row>
    <row r="149" spans="1:7" s="25" customFormat="1" ht="13.5">
      <c r="A149" s="24" t="s">
        <v>272</v>
      </c>
      <c r="B149" s="20" t="s">
        <v>300</v>
      </c>
      <c r="C149" s="21">
        <v>1850231274</v>
      </c>
      <c r="D149" s="21"/>
      <c r="E149" s="56">
        <f t="shared" si="5"/>
        <v>1850231274</v>
      </c>
      <c r="F149" s="75"/>
      <c r="G149" s="65"/>
    </row>
    <row r="150" spans="1:7" s="25" customFormat="1" ht="13.5">
      <c r="A150" s="24" t="s">
        <v>273</v>
      </c>
      <c r="B150" s="20" t="s">
        <v>296</v>
      </c>
      <c r="C150" s="21">
        <v>1850231274</v>
      </c>
      <c r="D150" s="21"/>
      <c r="E150" s="56">
        <f t="shared" si="5"/>
        <v>1850231274</v>
      </c>
      <c r="F150" s="75"/>
      <c r="G150" s="65"/>
    </row>
    <row r="151" spans="1:7" s="25" customFormat="1" ht="13.5">
      <c r="A151" s="24" t="s">
        <v>274</v>
      </c>
      <c r="B151" s="20" t="s">
        <v>297</v>
      </c>
      <c r="C151" s="21">
        <v>1682062738</v>
      </c>
      <c r="D151" s="21"/>
      <c r="E151" s="56">
        <f t="shared" si="5"/>
        <v>1682062738</v>
      </c>
      <c r="F151" s="75"/>
      <c r="G151" s="65"/>
    </row>
    <row r="152" spans="1:7" s="25" customFormat="1" ht="13.5">
      <c r="A152" s="24" t="s">
        <v>275</v>
      </c>
      <c r="B152" s="20" t="s">
        <v>276</v>
      </c>
      <c r="C152" s="21">
        <v>1682062738</v>
      </c>
      <c r="D152" s="21"/>
      <c r="E152" s="56">
        <f t="shared" si="5"/>
        <v>1682062738</v>
      </c>
      <c r="F152" s="75"/>
      <c r="G152" s="65"/>
    </row>
    <row r="153" spans="1:7" s="25" customFormat="1" ht="13.5">
      <c r="A153" s="24" t="s">
        <v>277</v>
      </c>
      <c r="B153" s="20" t="s">
        <v>298</v>
      </c>
      <c r="C153" s="21">
        <v>1682062738</v>
      </c>
      <c r="D153" s="21"/>
      <c r="E153" s="56">
        <f t="shared" si="5"/>
        <v>1682062738</v>
      </c>
      <c r="F153" s="75"/>
      <c r="G153" s="65"/>
    </row>
    <row r="154" spans="1:7" s="25" customFormat="1" ht="13.5">
      <c r="A154" s="24" t="s">
        <v>278</v>
      </c>
      <c r="B154" s="20" t="s">
        <v>301</v>
      </c>
      <c r="C154" s="21">
        <v>5046188213</v>
      </c>
      <c r="D154" s="21"/>
      <c r="E154" s="56">
        <f t="shared" si="5"/>
        <v>5046188213</v>
      </c>
      <c r="F154" s="75"/>
      <c r="G154" s="65"/>
    </row>
    <row r="155" spans="1:7" s="25" customFormat="1" ht="13.5">
      <c r="A155" s="24" t="s">
        <v>279</v>
      </c>
      <c r="B155" s="20" t="s">
        <v>302</v>
      </c>
      <c r="C155" s="21">
        <v>5046188213</v>
      </c>
      <c r="D155" s="21"/>
      <c r="E155" s="56">
        <f t="shared" si="5"/>
        <v>5046188213</v>
      </c>
      <c r="F155" s="75"/>
      <c r="G155" s="65"/>
    </row>
    <row r="156" spans="1:7" s="25" customFormat="1" ht="13.5">
      <c r="A156" s="24" t="s">
        <v>280</v>
      </c>
      <c r="B156" s="20" t="s">
        <v>299</v>
      </c>
      <c r="C156" s="21">
        <v>5046188213</v>
      </c>
      <c r="D156" s="21"/>
      <c r="E156" s="56">
        <f t="shared" si="5"/>
        <v>5046188213</v>
      </c>
      <c r="F156" s="75"/>
      <c r="G156" s="65"/>
    </row>
    <row r="157" spans="1:7" s="13" customFormat="1" ht="13.5">
      <c r="A157" s="37" t="s">
        <v>135</v>
      </c>
      <c r="B157" s="37" t="s">
        <v>134</v>
      </c>
      <c r="C157" s="38">
        <f>+C158</f>
        <v>2404787640</v>
      </c>
      <c r="D157" s="38">
        <f>+D158</f>
        <v>0</v>
      </c>
      <c r="E157" s="59">
        <f>+E158</f>
        <v>2404787640</v>
      </c>
      <c r="F157" s="81"/>
      <c r="G157" s="65"/>
    </row>
    <row r="158" spans="1:7" ht="13.5">
      <c r="A158" s="39" t="s">
        <v>135</v>
      </c>
      <c r="B158" s="39" t="s">
        <v>134</v>
      </c>
      <c r="C158" s="40">
        <v>2404787640</v>
      </c>
      <c r="D158" s="40"/>
      <c r="E158" s="56">
        <f>+C158+D158</f>
        <v>2404787640</v>
      </c>
      <c r="G158" s="65"/>
    </row>
  </sheetData>
  <sheetProtection/>
  <mergeCells count="1">
    <mergeCell ref="B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MARTHA.MARTINEZ</dc:creator>
  <cp:keywords/>
  <dc:description/>
  <cp:lastModifiedBy>DORIS.RIBERO</cp:lastModifiedBy>
  <cp:lastPrinted>2014-06-25T20:00:38Z</cp:lastPrinted>
  <dcterms:created xsi:type="dcterms:W3CDTF">2013-01-22T16:57:50Z</dcterms:created>
  <dcterms:modified xsi:type="dcterms:W3CDTF">2017-01-12T13:59:21Z</dcterms:modified>
  <cp:category/>
  <cp:version/>
  <cp:contentType/>
  <cp:contentStatus/>
</cp:coreProperties>
</file>